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mc:AlternateContent xmlns:mc="http://schemas.openxmlformats.org/markup-compatibility/2006">
    <mc:Choice Requires="x15">
      <x15ac:absPath xmlns:x15ac="http://schemas.microsoft.com/office/spreadsheetml/2010/11/ac" url="https://westerncape-my.sharepoint.com/personal/lee-anne_cupido_westerncape_gov_za/Documents/Desktop/M&amp;E 2022-23/ACTING DD/Circulars/PT Circular 1 of 2023 supplement 2 of 2023/"/>
    </mc:Choice>
  </mc:AlternateContent>
  <xr:revisionPtr revIDLastSave="4" documentId="8_{DE8E2A7D-EB22-406D-9D65-159505C1EF07}" xr6:coauthVersionLast="47" xr6:coauthVersionMax="47" xr10:uidLastSave="{9C9F6F56-D695-41EA-8E3E-9D48026EED13}"/>
  <bookViews>
    <workbookView xWindow="28680" yWindow="-120" windowWidth="29040" windowHeight="15840" xr2:uid="{00000000-000D-0000-FFFF-FFFF00000000}"/>
  </bookViews>
  <sheets>
    <sheet name="Calculation Sheet" sheetId="2" r:id="rId1"/>
    <sheet name="Formulas" sheetId="3" r:id="rId2"/>
    <sheet name="Sheet1" sheetId="4" r:id="rId3"/>
  </sheets>
  <definedNames>
    <definedName name="Points">'Calculation Sheet'!$H$7:$H$1048576</definedName>
    <definedName name="Price">'Calculation Sheet'!$B$7:$B$1048576</definedName>
    <definedName name="Rank">'Calculation Sheet'!$I$7:$I$1048576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2" l="1"/>
  <c r="D9" i="2"/>
  <c r="D10" i="2"/>
  <c r="D8"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E9" i="2" l="1"/>
  <c r="E10" i="2"/>
  <c r="E8"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7" i="2" l="1"/>
  <c r="D5" i="2" s="1"/>
  <c r="F8" i="2" l="1"/>
  <c r="F15" i="2"/>
  <c r="G15" i="2" s="1"/>
  <c r="F150" i="2"/>
  <c r="G150" i="2" s="1"/>
  <c r="F167" i="2"/>
  <c r="G167" i="2" s="1"/>
  <c r="F179" i="2"/>
  <c r="G179" i="2" s="1"/>
  <c r="F180" i="2"/>
  <c r="G180" i="2" s="1"/>
  <c r="F107" i="2"/>
  <c r="G107" i="2" s="1"/>
  <c r="F65" i="2"/>
  <c r="G65" i="2" s="1"/>
  <c r="F193" i="2" l="1"/>
  <c r="F87" i="2"/>
  <c r="G87" i="2" s="1"/>
  <c r="F121" i="2"/>
  <c r="G121" i="2" s="1"/>
  <c r="F163" i="2"/>
  <c r="G163" i="2" s="1"/>
  <c r="F116" i="2"/>
  <c r="G116" i="2" s="1"/>
  <c r="F79" i="2"/>
  <c r="G79" i="2" s="1"/>
  <c r="F129" i="2"/>
  <c r="G129" i="2" s="1"/>
  <c r="F146" i="2"/>
  <c r="F28" i="2"/>
  <c r="G28" i="2" s="1"/>
  <c r="F108" i="2"/>
  <c r="G108" i="2" s="1"/>
  <c r="F182" i="2"/>
  <c r="F29" i="2"/>
  <c r="F161" i="2"/>
  <c r="G161" i="2" s="1"/>
  <c r="F95" i="2"/>
  <c r="G95" i="2" s="1"/>
  <c r="F197" i="2"/>
  <c r="G197" i="2" s="1"/>
  <c r="F30" i="2"/>
  <c r="G30" i="2" s="1"/>
  <c r="F133" i="2"/>
  <c r="G133" i="2" s="1"/>
  <c r="F67" i="2"/>
  <c r="F48" i="2"/>
  <c r="G48" i="2" s="1"/>
  <c r="F158" i="2"/>
  <c r="F175" i="2"/>
  <c r="G175" i="2" s="1"/>
  <c r="F131" i="2"/>
  <c r="G131" i="2" s="1"/>
  <c r="F120" i="2"/>
  <c r="F174" i="2"/>
  <c r="G174" i="2" s="1"/>
  <c r="F47" i="2"/>
  <c r="G47" i="2" s="1"/>
  <c r="F159" i="2"/>
  <c r="G159" i="2" s="1"/>
  <c r="F166" i="2"/>
  <c r="G166" i="2" s="1"/>
  <c r="F81" i="2"/>
  <c r="G81" i="2" s="1"/>
  <c r="F190" i="2"/>
  <c r="G190" i="2" s="1"/>
  <c r="F88" i="2"/>
  <c r="G88" i="2" s="1"/>
  <c r="F154" i="2"/>
  <c r="G154" i="2" s="1"/>
  <c r="F127" i="2"/>
  <c r="G127" i="2" s="1"/>
  <c r="F195" i="2"/>
  <c r="F112" i="2"/>
  <c r="G112" i="2" s="1"/>
  <c r="F134" i="2"/>
  <c r="G134" i="2" s="1"/>
  <c r="F96" i="2"/>
  <c r="G96" i="2" s="1"/>
  <c r="F102" i="2"/>
  <c r="G102" i="2" s="1"/>
  <c r="F184" i="2"/>
  <c r="F45" i="2"/>
  <c r="G45" i="2" s="1"/>
  <c r="F113" i="2"/>
  <c r="G113" i="2" s="1"/>
  <c r="F177" i="2"/>
  <c r="F21" i="2"/>
  <c r="G21" i="2" s="1"/>
  <c r="F148" i="2"/>
  <c r="G148" i="2" s="1"/>
  <c r="F91" i="2"/>
  <c r="G91" i="2" s="1"/>
  <c r="F55" i="2"/>
  <c r="G55" i="2" s="1"/>
  <c r="F135" i="2"/>
  <c r="G135" i="2" s="1"/>
  <c r="F100" i="2"/>
  <c r="G100" i="2" s="1"/>
  <c r="F36" i="2"/>
  <c r="G36" i="2" s="1"/>
  <c r="F183" i="2"/>
  <c r="F40" i="2"/>
  <c r="G40" i="2" s="1"/>
  <c r="F118" i="2"/>
  <c r="G118" i="2" s="1"/>
  <c r="F194" i="2"/>
  <c r="G194" i="2" s="1"/>
  <c r="F92" i="2"/>
  <c r="F198" i="2"/>
  <c r="F90" i="2"/>
  <c r="G90" i="2" s="1"/>
  <c r="F138" i="2"/>
  <c r="G138" i="2" s="1"/>
  <c r="F173" i="2"/>
  <c r="G173" i="2" s="1"/>
  <c r="F188" i="2"/>
  <c r="G188" i="2" s="1"/>
  <c r="F117" i="2"/>
  <c r="G117" i="2" s="1"/>
  <c r="F141" i="2"/>
  <c r="F64" i="2"/>
  <c r="F10" i="2"/>
  <c r="G10" i="2" s="1"/>
  <c r="F94" i="2"/>
  <c r="G94" i="2" s="1"/>
  <c r="F153" i="2"/>
  <c r="G153" i="2" s="1"/>
  <c r="F162" i="2"/>
  <c r="G162" i="2" s="1"/>
  <c r="F123" i="2"/>
  <c r="G123" i="2" s="1"/>
  <c r="F7" i="2"/>
  <c r="F11" i="2"/>
  <c r="F58" i="2"/>
  <c r="G58" i="2" s="1"/>
  <c r="F124" i="2"/>
  <c r="G124" i="2" s="1"/>
  <c r="F172" i="2"/>
  <c r="G172" i="2" s="1"/>
  <c r="F147" i="2"/>
  <c r="F37" i="2"/>
  <c r="F60" i="2"/>
  <c r="G60" i="2" s="1"/>
  <c r="F192" i="2"/>
  <c r="G192" i="2" s="1"/>
  <c r="F69" i="2"/>
  <c r="F76" i="2"/>
  <c r="G76" i="2" s="1"/>
  <c r="F77" i="2"/>
  <c r="G77" i="2" s="1"/>
  <c r="F13" i="2"/>
  <c r="F171" i="2"/>
  <c r="G171" i="2" s="1"/>
  <c r="F99" i="2"/>
  <c r="F140" i="2"/>
  <c r="G140" i="2" s="1"/>
  <c r="F33" i="2"/>
  <c r="G33" i="2" s="1"/>
  <c r="F168" i="2"/>
  <c r="G168" i="2" s="1"/>
  <c r="F164" i="2"/>
  <c r="G164" i="2" s="1"/>
  <c r="F46" i="2"/>
  <c r="G46" i="2" s="1"/>
  <c r="F17" i="2"/>
  <c r="G17" i="2" s="1"/>
  <c r="F104" i="2"/>
  <c r="F86" i="2"/>
  <c r="G86" i="2" s="1"/>
  <c r="F97" i="2"/>
  <c r="G97" i="2" s="1"/>
  <c r="F80" i="2"/>
  <c r="G80" i="2" s="1"/>
  <c r="F25" i="2"/>
  <c r="F32" i="2"/>
  <c r="G32" i="2" s="1"/>
  <c r="F73" i="2"/>
  <c r="G73" i="2" s="1"/>
  <c r="F169" i="2"/>
  <c r="F19" i="2"/>
  <c r="G19" i="2" s="1"/>
  <c r="F59" i="2"/>
  <c r="G59" i="2" s="1"/>
  <c r="F186" i="2"/>
  <c r="G186" i="2" s="1"/>
  <c r="F137" i="2"/>
  <c r="G137" i="2" s="1"/>
  <c r="F189" i="2"/>
  <c r="G189" i="2" s="1"/>
  <c r="F115" i="2"/>
  <c r="F98" i="2"/>
  <c r="G98" i="2" s="1"/>
  <c r="F82" i="2"/>
  <c r="G82" i="2" s="1"/>
  <c r="F142" i="2"/>
  <c r="G142" i="2" s="1"/>
  <c r="F139" i="2"/>
  <c r="G139" i="2" s="1"/>
  <c r="F78" i="2"/>
  <c r="F178" i="2"/>
  <c r="F101" i="2"/>
  <c r="G101" i="2" s="1"/>
  <c r="F20" i="2"/>
  <c r="G20" i="2" s="1"/>
  <c r="F103" i="2"/>
  <c r="G103" i="2" s="1"/>
  <c r="F50" i="2"/>
  <c r="G50" i="2" s="1"/>
  <c r="F27" i="2"/>
  <c r="F54" i="2"/>
  <c r="G8" i="2"/>
  <c r="H8" i="2"/>
  <c r="H107" i="2"/>
  <c r="I107" i="2" s="1"/>
  <c r="H15" i="2"/>
  <c r="I15" i="2" s="1"/>
  <c r="F42" i="2"/>
  <c r="G42" i="2" s="1"/>
  <c r="F43" i="2"/>
  <c r="G43" i="2" s="1"/>
  <c r="F62" i="2"/>
  <c r="F119" i="2"/>
  <c r="G119" i="2" s="1"/>
  <c r="F51" i="2"/>
  <c r="G51" i="2" s="1"/>
  <c r="F85" i="2"/>
  <c r="F136" i="2"/>
  <c r="G136" i="2" s="1"/>
  <c r="F41" i="2"/>
  <c r="G41" i="2" s="1"/>
  <c r="F57" i="2"/>
  <c r="G57" i="2" s="1"/>
  <c r="F165" i="2"/>
  <c r="G165" i="2" s="1"/>
  <c r="F176" i="2"/>
  <c r="G176" i="2" s="1"/>
  <c r="F125" i="2"/>
  <c r="G125" i="2" s="1"/>
  <c r="F14" i="2"/>
  <c r="G14" i="2" s="1"/>
  <c r="F191" i="2"/>
  <c r="G191" i="2" s="1"/>
  <c r="F71" i="2"/>
  <c r="G71" i="2" s="1"/>
  <c r="F93" i="2"/>
  <c r="G93" i="2" s="1"/>
  <c r="F56" i="2"/>
  <c r="G56" i="2" s="1"/>
  <c r="F84" i="2"/>
  <c r="G84" i="2" s="1"/>
  <c r="F26" i="2"/>
  <c r="G26" i="2" s="1"/>
  <c r="F157" i="2"/>
  <c r="G157" i="2" s="1"/>
  <c r="F110" i="2"/>
  <c r="G110" i="2" s="1"/>
  <c r="F49" i="2"/>
  <c r="G49" i="2" s="1"/>
  <c r="F155" i="2"/>
  <c r="G155" i="2" s="1"/>
  <c r="F66" i="2"/>
  <c r="G66" i="2" s="1"/>
  <c r="H180" i="2"/>
  <c r="I180" i="2" s="1"/>
  <c r="F39" i="2"/>
  <c r="F16" i="2"/>
  <c r="F44" i="2"/>
  <c r="F109" i="2"/>
  <c r="F24" i="2"/>
  <c r="F52" i="2"/>
  <c r="F130" i="2"/>
  <c r="F9" i="2"/>
  <c r="F106" i="2"/>
  <c r="F132" i="2"/>
  <c r="F143" i="2"/>
  <c r="F75" i="2"/>
  <c r="F149" i="2"/>
  <c r="F35" i="2"/>
  <c r="F187" i="2"/>
  <c r="F185" i="2"/>
  <c r="F23" i="2"/>
  <c r="F89" i="2"/>
  <c r="F70" i="2"/>
  <c r="F18" i="2"/>
  <c r="F63" i="2"/>
  <c r="F199" i="2"/>
  <c r="F128" i="2"/>
  <c r="F156" i="2"/>
  <c r="F196" i="2"/>
  <c r="H179" i="2"/>
  <c r="I179" i="2" s="1"/>
  <c r="H47" i="2"/>
  <c r="I47" i="2" s="1"/>
  <c r="F200" i="2"/>
  <c r="G200" i="2" s="1"/>
  <c r="F144" i="2"/>
  <c r="G144" i="2" s="1"/>
  <c r="F38" i="2"/>
  <c r="G38" i="2" s="1"/>
  <c r="F122" i="2"/>
  <c r="G122" i="2" s="1"/>
  <c r="F152" i="2"/>
  <c r="G152" i="2" s="1"/>
  <c r="F61" i="2"/>
  <c r="G61" i="2" s="1"/>
  <c r="F34" i="2"/>
  <c r="G34" i="2" s="1"/>
  <c r="F111" i="2"/>
  <c r="G111" i="2" s="1"/>
  <c r="F181" i="2"/>
  <c r="G181" i="2" s="1"/>
  <c r="F126" i="2"/>
  <c r="G126" i="2" s="1"/>
  <c r="F145" i="2"/>
  <c r="G145" i="2" s="1"/>
  <c r="F12" i="2"/>
  <c r="G12" i="2" s="1"/>
  <c r="F22" i="2"/>
  <c r="G22" i="2" s="1"/>
  <c r="F53" i="2"/>
  <c r="G53" i="2" s="1"/>
  <c r="F74" i="2"/>
  <c r="G74" i="2" s="1"/>
  <c r="F68" i="2"/>
  <c r="G68" i="2" s="1"/>
  <c r="F151" i="2"/>
  <c r="G151" i="2" s="1"/>
  <c r="F83" i="2"/>
  <c r="G83" i="2" s="1"/>
  <c r="F170" i="2"/>
  <c r="F72" i="2"/>
  <c r="G72" i="2" s="1"/>
  <c r="F160" i="2"/>
  <c r="G160" i="2" s="1"/>
  <c r="F31" i="2"/>
  <c r="G31" i="2" s="1"/>
  <c r="F105" i="2"/>
  <c r="G105" i="2" s="1"/>
  <c r="F114" i="2"/>
  <c r="G114" i="2" s="1"/>
  <c r="H167" i="2"/>
  <c r="I167" i="2" s="1"/>
  <c r="H150" i="2"/>
  <c r="I150" i="2" s="1"/>
  <c r="H65" i="2"/>
  <c r="I65" i="2" s="1"/>
  <c r="H21" i="2" l="1"/>
  <c r="I21" i="2" s="1"/>
  <c r="H139" i="2"/>
  <c r="I139" i="2" s="1"/>
  <c r="H133" i="2"/>
  <c r="I133" i="2" s="1"/>
  <c r="H28" i="2"/>
  <c r="I28" i="2" s="1"/>
  <c r="H86" i="2"/>
  <c r="I86" i="2" s="1"/>
  <c r="H173" i="2"/>
  <c r="I173" i="2" s="1"/>
  <c r="H162" i="2"/>
  <c r="I162" i="2" s="1"/>
  <c r="H59" i="2"/>
  <c r="I59" i="2" s="1"/>
  <c r="H26" i="2"/>
  <c r="I26" i="2" s="1"/>
  <c r="H159" i="2"/>
  <c r="I159" i="2" s="1"/>
  <c r="H108" i="2"/>
  <c r="I108" i="2" s="1"/>
  <c r="H117" i="2"/>
  <c r="I117" i="2" s="1"/>
  <c r="H135" i="2"/>
  <c r="I135" i="2" s="1"/>
  <c r="H60" i="2"/>
  <c r="I60" i="2" s="1"/>
  <c r="H87" i="2"/>
  <c r="I87" i="2" s="1"/>
  <c r="H40" i="2"/>
  <c r="I40" i="2" s="1"/>
  <c r="H97" i="2"/>
  <c r="I97" i="2" s="1"/>
  <c r="H188" i="2"/>
  <c r="I188" i="2" s="1"/>
  <c r="H166" i="2"/>
  <c r="I166" i="2" s="1"/>
  <c r="H148" i="2"/>
  <c r="I148" i="2" s="1"/>
  <c r="H134" i="2"/>
  <c r="I134" i="2" s="1"/>
  <c r="H192" i="2"/>
  <c r="I192" i="2" s="1"/>
  <c r="H186" i="2"/>
  <c r="I186" i="2" s="1"/>
  <c r="H112" i="2"/>
  <c r="I112" i="2" s="1"/>
  <c r="H123" i="2"/>
  <c r="I123" i="2" s="1"/>
  <c r="H140" i="2"/>
  <c r="I140" i="2" s="1"/>
  <c r="H10" i="2"/>
  <c r="H103" i="2"/>
  <c r="I103" i="2" s="1"/>
  <c r="H48" i="2"/>
  <c r="I48" i="2" s="1"/>
  <c r="H137" i="2"/>
  <c r="I137" i="2" s="1"/>
  <c r="H33" i="2"/>
  <c r="I33" i="2" s="1"/>
  <c r="H121" i="2"/>
  <c r="I121" i="2" s="1"/>
  <c r="H80" i="2"/>
  <c r="I80" i="2" s="1"/>
  <c r="H118" i="2"/>
  <c r="I118" i="2" s="1"/>
  <c r="H124" i="2"/>
  <c r="I124" i="2" s="1"/>
  <c r="H88" i="2"/>
  <c r="I88" i="2" s="1"/>
  <c r="H95" i="2"/>
  <c r="I95" i="2" s="1"/>
  <c r="H77" i="2"/>
  <c r="I77" i="2" s="1"/>
  <c r="H57" i="2"/>
  <c r="I57" i="2" s="1"/>
  <c r="H100" i="2"/>
  <c r="I100" i="2" s="1"/>
  <c r="H79" i="2"/>
  <c r="I79" i="2" s="1"/>
  <c r="H50" i="2"/>
  <c r="I50" i="2" s="1"/>
  <c r="H98" i="2"/>
  <c r="I98" i="2" s="1"/>
  <c r="H131" i="2"/>
  <c r="I131" i="2" s="1"/>
  <c r="H68" i="2"/>
  <c r="I68" i="2" s="1"/>
  <c r="H73" i="2"/>
  <c r="I73" i="2" s="1"/>
  <c r="H46" i="2"/>
  <c r="I46" i="2" s="1"/>
  <c r="H102" i="2"/>
  <c r="I102" i="2" s="1"/>
  <c r="H155" i="2"/>
  <c r="I155" i="2" s="1"/>
  <c r="H41" i="2"/>
  <c r="I41" i="2" s="1"/>
  <c r="H168" i="2"/>
  <c r="I168" i="2" s="1"/>
  <c r="H157" i="2"/>
  <c r="I157" i="2" s="1"/>
  <c r="H53" i="2"/>
  <c r="I53" i="2" s="1"/>
  <c r="H94" i="2"/>
  <c r="I94" i="2" s="1"/>
  <c r="H101" i="2"/>
  <c r="I101" i="2" s="1"/>
  <c r="H61" i="2"/>
  <c r="I61" i="2" s="1"/>
  <c r="H82" i="2"/>
  <c r="I82" i="2" s="1"/>
  <c r="H31" i="2"/>
  <c r="I31" i="2" s="1"/>
  <c r="H71" i="2"/>
  <c r="I71" i="2" s="1"/>
  <c r="H45" i="2"/>
  <c r="I45" i="2" s="1"/>
  <c r="H12" i="2"/>
  <c r="H160" i="2"/>
  <c r="I160" i="2" s="1"/>
  <c r="H197" i="2"/>
  <c r="I197" i="2" s="1"/>
  <c r="H93" i="2"/>
  <c r="I93" i="2" s="1"/>
  <c r="H51" i="2"/>
  <c r="I51" i="2" s="1"/>
  <c r="H66" i="2"/>
  <c r="I66" i="2" s="1"/>
  <c r="H136" i="2"/>
  <c r="I136" i="2" s="1"/>
  <c r="H119" i="2"/>
  <c r="I119" i="2" s="1"/>
  <c r="H172" i="2"/>
  <c r="I172" i="2" s="1"/>
  <c r="H122" i="2"/>
  <c r="I122" i="2" s="1"/>
  <c r="H22" i="2"/>
  <c r="I22" i="2" s="1"/>
  <c r="H72" i="2"/>
  <c r="I72" i="2" s="1"/>
  <c r="H189" i="2"/>
  <c r="I189" i="2" s="1"/>
  <c r="H151" i="2"/>
  <c r="I151" i="2" s="1"/>
  <c r="H152" i="2"/>
  <c r="I152" i="2" s="1"/>
  <c r="H138" i="2"/>
  <c r="I138" i="2" s="1"/>
  <c r="H171" i="2"/>
  <c r="I171" i="2" s="1"/>
  <c r="G169" i="2"/>
  <c r="H169" i="2"/>
  <c r="I169" i="2" s="1"/>
  <c r="G13" i="2"/>
  <c r="H13" i="2"/>
  <c r="G120" i="2"/>
  <c r="H120" i="2"/>
  <c r="I120" i="2" s="1"/>
  <c r="H42" i="2"/>
  <c r="I42" i="2" s="1"/>
  <c r="H30" i="2"/>
  <c r="I30" i="2" s="1"/>
  <c r="H36" i="2"/>
  <c r="I36" i="2" s="1"/>
  <c r="H32" i="2"/>
  <c r="I32" i="2" s="1"/>
  <c r="H81" i="2"/>
  <c r="I81" i="2" s="1"/>
  <c r="H163" i="2"/>
  <c r="I163" i="2" s="1"/>
  <c r="G198" i="2"/>
  <c r="H198" i="2"/>
  <c r="I198" i="2" s="1"/>
  <c r="G184" i="2"/>
  <c r="H184" i="2"/>
  <c r="I184" i="2" s="1"/>
  <c r="G115" i="2"/>
  <c r="H115" i="2"/>
  <c r="I115" i="2" s="1"/>
  <c r="H17" i="2"/>
  <c r="I17" i="2" s="1"/>
  <c r="H190" i="2"/>
  <c r="I190" i="2" s="1"/>
  <c r="H76" i="2"/>
  <c r="I76" i="2" s="1"/>
  <c r="G25" i="2"/>
  <c r="H25" i="2"/>
  <c r="I25" i="2" s="1"/>
  <c r="G11" i="2"/>
  <c r="H11" i="2"/>
  <c r="G158" i="2"/>
  <c r="H158" i="2"/>
  <c r="I158" i="2" s="1"/>
  <c r="H181" i="2"/>
  <c r="I181" i="2" s="1"/>
  <c r="H58" i="2"/>
  <c r="I58" i="2" s="1"/>
  <c r="H126" i="2"/>
  <c r="I126" i="2" s="1"/>
  <c r="H56" i="2"/>
  <c r="I56" i="2" s="1"/>
  <c r="H129" i="2"/>
  <c r="I129" i="2" s="1"/>
  <c r="H96" i="2"/>
  <c r="I96" i="2" s="1"/>
  <c r="H174" i="2"/>
  <c r="I174" i="2" s="1"/>
  <c r="G178" i="2"/>
  <c r="H178" i="2"/>
  <c r="I178" i="2" s="1"/>
  <c r="G7" i="2"/>
  <c r="H7" i="2"/>
  <c r="G182" i="2"/>
  <c r="H182" i="2"/>
  <c r="I182" i="2" s="1"/>
  <c r="G27" i="2"/>
  <c r="H27" i="2"/>
  <c r="I27" i="2" s="1"/>
  <c r="G104" i="2"/>
  <c r="H104" i="2"/>
  <c r="I104" i="2" s="1"/>
  <c r="H142" i="2"/>
  <c r="I142" i="2" s="1"/>
  <c r="G92" i="2"/>
  <c r="H92" i="2"/>
  <c r="I92" i="2" s="1"/>
  <c r="H116" i="2"/>
  <c r="I116" i="2" s="1"/>
  <c r="G29" i="2"/>
  <c r="H29" i="2"/>
  <c r="I29" i="2" s="1"/>
  <c r="H194" i="2"/>
  <c r="I194" i="2" s="1"/>
  <c r="H125" i="2"/>
  <c r="I125" i="2" s="1"/>
  <c r="H74" i="2"/>
  <c r="I74" i="2" s="1"/>
  <c r="H55" i="2"/>
  <c r="I55" i="2" s="1"/>
  <c r="H91" i="2"/>
  <c r="I91" i="2" s="1"/>
  <c r="H154" i="2"/>
  <c r="I154" i="2" s="1"/>
  <c r="G78" i="2"/>
  <c r="H78" i="2"/>
  <c r="I78" i="2" s="1"/>
  <c r="G67" i="2"/>
  <c r="H67" i="2"/>
  <c r="I67" i="2" s="1"/>
  <c r="G147" i="2"/>
  <c r="H147" i="2"/>
  <c r="I147" i="2" s="1"/>
  <c r="G146" i="2"/>
  <c r="H146" i="2"/>
  <c r="I146" i="2" s="1"/>
  <c r="H19" i="2"/>
  <c r="I19" i="2" s="1"/>
  <c r="G64" i="2"/>
  <c r="H64" i="2"/>
  <c r="I64" i="2" s="1"/>
  <c r="H144" i="2"/>
  <c r="I144" i="2" s="1"/>
  <c r="H164" i="2"/>
  <c r="I164" i="2" s="1"/>
  <c r="G69" i="2"/>
  <c r="H69" i="2"/>
  <c r="I69" i="2" s="1"/>
  <c r="G141" i="2"/>
  <c r="H141" i="2"/>
  <c r="I141" i="2" s="1"/>
  <c r="H161" i="2"/>
  <c r="I161" i="2" s="1"/>
  <c r="H20" i="2"/>
  <c r="I20" i="2" s="1"/>
  <c r="H200" i="2"/>
  <c r="I200" i="2" s="1"/>
  <c r="H175" i="2"/>
  <c r="I175" i="2" s="1"/>
  <c r="H113" i="2"/>
  <c r="I113" i="2" s="1"/>
  <c r="H153" i="2"/>
  <c r="I153" i="2" s="1"/>
  <c r="H90" i="2"/>
  <c r="I90" i="2" s="1"/>
  <c r="H127" i="2"/>
  <c r="I127" i="2" s="1"/>
  <c r="G54" i="2"/>
  <c r="H54" i="2"/>
  <c r="I54" i="2" s="1"/>
  <c r="G99" i="2"/>
  <c r="H99" i="2"/>
  <c r="I99" i="2" s="1"/>
  <c r="G37" i="2"/>
  <c r="H37" i="2"/>
  <c r="I37" i="2" s="1"/>
  <c r="G183" i="2"/>
  <c r="H183" i="2"/>
  <c r="I183" i="2" s="1"/>
  <c r="G177" i="2"/>
  <c r="H177" i="2"/>
  <c r="I177" i="2" s="1"/>
  <c r="G195" i="2"/>
  <c r="H195" i="2"/>
  <c r="I195" i="2" s="1"/>
  <c r="G193" i="2"/>
  <c r="H193" i="2"/>
  <c r="I193" i="2" s="1"/>
  <c r="H145" i="2"/>
  <c r="I145" i="2" s="1"/>
  <c r="H191" i="2"/>
  <c r="I191" i="2" s="1"/>
  <c r="G196" i="2"/>
  <c r="H196" i="2"/>
  <c r="I196" i="2" s="1"/>
  <c r="G23" i="2"/>
  <c r="H23" i="2"/>
  <c r="I23" i="2" s="1"/>
  <c r="G106" i="2"/>
  <c r="H106" i="2"/>
  <c r="I106" i="2" s="1"/>
  <c r="G39" i="2"/>
  <c r="H39" i="2"/>
  <c r="I39" i="2" s="1"/>
  <c r="H38" i="2"/>
  <c r="I38" i="2" s="1"/>
  <c r="H176" i="2"/>
  <c r="I176" i="2" s="1"/>
  <c r="G156" i="2"/>
  <c r="H156" i="2"/>
  <c r="I156" i="2" s="1"/>
  <c r="G185" i="2"/>
  <c r="H185" i="2"/>
  <c r="I185" i="2" s="1"/>
  <c r="G9" i="2"/>
  <c r="H9" i="2"/>
  <c r="G170" i="2"/>
  <c r="H170" i="2"/>
  <c r="I170" i="2" s="1"/>
  <c r="G132" i="2"/>
  <c r="H132" i="2"/>
  <c r="I132" i="2" s="1"/>
  <c r="G16" i="2"/>
  <c r="H16" i="2"/>
  <c r="I16" i="2" s="1"/>
  <c r="G62" i="2"/>
  <c r="H62" i="2"/>
  <c r="I62" i="2" s="1"/>
  <c r="H49" i="2"/>
  <c r="I49" i="2" s="1"/>
  <c r="G35" i="2"/>
  <c r="H35" i="2"/>
  <c r="I35" i="2" s="1"/>
  <c r="H14" i="2"/>
  <c r="I14" i="2" s="1"/>
  <c r="H34" i="2"/>
  <c r="I34" i="2" s="1"/>
  <c r="H105" i="2"/>
  <c r="I105" i="2" s="1"/>
  <c r="H84" i="2"/>
  <c r="I84" i="2" s="1"/>
  <c r="G63" i="2"/>
  <c r="H63" i="2"/>
  <c r="I63" i="2" s="1"/>
  <c r="G149" i="2"/>
  <c r="H149" i="2"/>
  <c r="I149" i="2" s="1"/>
  <c r="G24" i="2"/>
  <c r="H24" i="2"/>
  <c r="I24" i="2" s="1"/>
  <c r="G85" i="2"/>
  <c r="H85" i="2"/>
  <c r="I85" i="2" s="1"/>
  <c r="G128" i="2"/>
  <c r="H128" i="2"/>
  <c r="I128" i="2" s="1"/>
  <c r="H43" i="2"/>
  <c r="I43" i="2" s="1"/>
  <c r="H111" i="2"/>
  <c r="I111" i="2" s="1"/>
  <c r="H114" i="2"/>
  <c r="I114" i="2" s="1"/>
  <c r="H165" i="2"/>
  <c r="I165" i="2" s="1"/>
  <c r="G18" i="2"/>
  <c r="H18" i="2"/>
  <c r="I18" i="2" s="1"/>
  <c r="G75" i="2"/>
  <c r="H75" i="2"/>
  <c r="I75" i="2" s="1"/>
  <c r="G109" i="2"/>
  <c r="H109" i="2"/>
  <c r="I109" i="2" s="1"/>
  <c r="G89" i="2"/>
  <c r="H89" i="2"/>
  <c r="I89" i="2" s="1"/>
  <c r="G187" i="2"/>
  <c r="H187" i="2"/>
  <c r="I187" i="2" s="1"/>
  <c r="G130" i="2"/>
  <c r="H130" i="2"/>
  <c r="I130" i="2" s="1"/>
  <c r="H110" i="2"/>
  <c r="I110" i="2" s="1"/>
  <c r="G199" i="2"/>
  <c r="H199" i="2"/>
  <c r="I199" i="2" s="1"/>
  <c r="G52" i="2"/>
  <c r="H52" i="2"/>
  <c r="I52" i="2" s="1"/>
  <c r="H83" i="2"/>
  <c r="I83" i="2" s="1"/>
  <c r="G70" i="2"/>
  <c r="H70" i="2"/>
  <c r="I70" i="2" s="1"/>
  <c r="G143" i="2"/>
  <c r="H143" i="2"/>
  <c r="I143" i="2" s="1"/>
  <c r="G44" i="2"/>
  <c r="H44" i="2"/>
  <c r="I44" i="2" s="1"/>
  <c r="I13" i="2" l="1"/>
  <c r="I12" i="2"/>
  <c r="I9" i="2"/>
  <c r="I11" i="2"/>
  <c r="I8" i="2"/>
  <c r="I7" i="2"/>
  <c r="I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Ralton Kirby</author>
  </authors>
  <commentList>
    <comment ref="B6" authorId="0" shapeId="0" xr:uid="{00000000-0006-0000-0000-000001000000}">
      <text>
        <r>
          <rPr>
            <b/>
            <sz val="9"/>
            <color indexed="81"/>
            <rFont val="Tahoma"/>
            <family val="2"/>
          </rPr>
          <t>Comment:</t>
        </r>
        <r>
          <rPr>
            <sz val="9"/>
            <color indexed="81"/>
            <rFont val="Tahoma"/>
            <family val="2"/>
          </rPr>
          <t xml:space="preserve">
Price counts for 80%</t>
        </r>
      </text>
    </comment>
  </commentList>
</comments>
</file>

<file path=xl/sharedStrings.xml><?xml version="1.0" encoding="utf-8"?>
<sst xmlns="http://schemas.openxmlformats.org/spreadsheetml/2006/main" count="28" uniqueCount="28">
  <si>
    <t xml:space="preserve">                        80/20  PREFERENCE POINTS RANKING SYSTEM</t>
  </si>
  <si>
    <t xml:space="preserve">     DEPT/INSTITUTION</t>
  </si>
  <si>
    <t xml:space="preserve">     EVENT DESCRIPTION</t>
  </si>
  <si>
    <t>Best Extended Price</t>
  </si>
  <si>
    <t>Non-Compliant</t>
  </si>
  <si>
    <t>Supplier</t>
  </si>
  <si>
    <t>Quoted            Price</t>
  </si>
  <si>
    <t>BBBEE             Level</t>
  </si>
  <si>
    <t>BBBEE Points</t>
  </si>
  <si>
    <t>Tender Price2</t>
  </si>
  <si>
    <t>Points for Price1</t>
  </si>
  <si>
    <t>Points for Price</t>
  </si>
  <si>
    <t>Total Preference Points</t>
  </si>
  <si>
    <t>Ranking</t>
  </si>
  <si>
    <t>Non-Compliance</t>
  </si>
  <si>
    <t>FORMULAS USED</t>
  </si>
  <si>
    <r>
      <rPr>
        <b/>
        <sz val="11"/>
        <color theme="1"/>
        <rFont val="Calibri"/>
        <family val="2"/>
      </rPr>
      <t xml:space="preserve">COLUMN D5 - TENDER PRICE </t>
    </r>
    <r>
      <rPr>
        <sz val="11"/>
        <color theme="1"/>
        <rFont val="Calibri"/>
        <family val="2"/>
      </rPr>
      <t xml:space="preserve">             '=IF(H5="Non-Compliant","",B5)</t>
    </r>
  </si>
  <si>
    <r>
      <rPr>
        <b/>
        <sz val="11"/>
        <color theme="1"/>
        <rFont val="Calibri"/>
        <family val="2"/>
      </rPr>
      <t xml:space="preserve">COLUMN E5 - POINTS FOR PRICE </t>
    </r>
    <r>
      <rPr>
        <sz val="11"/>
        <color theme="1"/>
        <rFont val="Calibri"/>
        <family val="2"/>
      </rPr>
      <t xml:space="preserve">       '=IFERROR(SUM(1-(B5-$C$3)/$C$3)*80,"") </t>
    </r>
  </si>
  <si>
    <r>
      <rPr>
        <b/>
        <sz val="11"/>
        <color theme="1"/>
        <rFont val="Calibri"/>
        <family val="2"/>
      </rPr>
      <t xml:space="preserve">COLUMN E5 - POINTS FOR PRICE - NEW FORMULA </t>
    </r>
    <r>
      <rPr>
        <sz val="11"/>
        <color theme="1"/>
        <rFont val="Calibri"/>
        <family val="2"/>
      </rPr>
      <t xml:space="preserve">       '=IF(I6="Non-Compliant", " ",SUM(1-(B5-$C$3)/$C$3)*80) </t>
    </r>
  </si>
  <si>
    <r>
      <t xml:space="preserve">COLUMN F5 - TOTAL POINTS             </t>
    </r>
    <r>
      <rPr>
        <sz val="11"/>
        <color theme="1"/>
        <rFont val="Calibri"/>
        <family val="2"/>
      </rPr>
      <t xml:space="preserve">  '=IFERROR(IF(H5="Non-Compliant","",C5+E5),"")</t>
    </r>
  </si>
  <si>
    <r>
      <rPr>
        <b/>
        <sz val="11"/>
        <color theme="1"/>
        <rFont val="Calibri"/>
        <family val="2"/>
      </rPr>
      <t xml:space="preserve">COLUMN G5 - RANKING   </t>
    </r>
    <r>
      <rPr>
        <sz val="11"/>
        <color theme="1"/>
        <rFont val="Calibri"/>
        <family val="2"/>
      </rPr>
      <t xml:space="preserve">                   '=IFERROR(RANK(F5,Points),"")         </t>
    </r>
  </si>
  <si>
    <r>
      <rPr>
        <b/>
        <sz val="11"/>
        <color theme="1"/>
        <rFont val="Calibri"/>
        <family val="2"/>
      </rPr>
      <t>Ignoring Blanks</t>
    </r>
    <r>
      <rPr>
        <sz val="11"/>
        <color theme="1"/>
        <rFont val="Calibri"/>
        <family val="2"/>
      </rPr>
      <t xml:space="preserve"> MIN '=MIN(IF(A1:A9=0,"",A1:A9)) +Cntrl/Shift/Enter</t>
    </r>
  </si>
  <si>
    <r>
      <rPr>
        <b/>
        <sz val="11"/>
        <color theme="1"/>
        <rFont val="Calibri"/>
        <family val="2"/>
      </rPr>
      <t xml:space="preserve">COLUMN D - IF #N/A THEN APPLY </t>
    </r>
    <r>
      <rPr>
        <sz val="11"/>
        <color theme="1"/>
        <rFont val="Calibri"/>
        <family val="2"/>
      </rPr>
      <t>'=IFERROR(LOOKUP([@[BBBEE Level]],{"Non",1,2,3,4,5,6,7,8},{0,20,18,16,12,8,6,4,2}),"")</t>
    </r>
  </si>
  <si>
    <r>
      <rPr>
        <b/>
        <sz val="11"/>
        <color theme="1"/>
        <rFont val="Calibri"/>
        <family val="2"/>
      </rPr>
      <t xml:space="preserve">COLUMN D4 IS BASED ON HIDDEN COLUMN Tender Price2         </t>
    </r>
    <r>
      <rPr>
        <sz val="11"/>
        <color theme="1"/>
        <rFont val="Calibri"/>
        <family val="2"/>
      </rPr>
      <t>'=MIN(EvaluationTable[Tender Price2])</t>
    </r>
  </si>
  <si>
    <r>
      <t xml:space="preserve">COLUMN I4  - to hide content "Non Compliance", </t>
    </r>
    <r>
      <rPr>
        <sz val="11"/>
        <color theme="1"/>
        <rFont val="Calibri"/>
        <family val="2"/>
      </rPr>
      <t xml:space="preserve"> right Click / Format Cells/ Number / Custom/ ????</t>
    </r>
  </si>
  <si>
    <t xml:space="preserve">TO AUTOMATICALLY ADJUST THE ROW HEIGHT IF THE TESXT IN SUPPLIER COLUMN EXCEEDS THE COLUMN WIDTH, SET THE COLUMN TO WRAP TEXT AND THEN ON HOME TAB, CLICK FORMAT AND SELECT AUTOFIT ROWHEIGHT. </t>
  </si>
  <si>
    <t>=SMALL(A1:A100,COUNTIF($A$1:$A$100,0)+1)</t>
  </si>
  <si>
    <t>Conditional format does not accept zero/blanks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</si>
</sst>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0"/>
    <numFmt numFmtId="166" formatCode="&quot;R&quot;\ #,##0.00"/>
  </numFmts>
  <fonts count="13" x14ac:knownFonts="1">
    <font>
      <sz val="11"/>
      <color theme="1"/>
      <name val="Century Gothic"/>
      <family val="2"/>
      <scheme val="minor"/>
    </font>
    <font>
      <b/>
      <sz val="11"/>
      <color theme="1"/>
      <name val="Century Gothic"/>
      <family val="2"/>
      <scheme val="minor"/>
    </font>
    <font>
      <b/>
      <sz val="11"/>
      <color theme="0"/>
      <name val="Arial Narrow"/>
      <family val="2"/>
    </font>
    <font>
      <sz val="9"/>
      <color indexed="81"/>
      <name val="Tahoma"/>
      <family val="2"/>
    </font>
    <font>
      <b/>
      <sz val="9"/>
      <color indexed="81"/>
      <name val="Tahoma"/>
      <family val="2"/>
    </font>
    <font>
      <b/>
      <sz val="14"/>
      <color theme="1"/>
      <name val="Century Gothic"/>
      <family val="2"/>
      <scheme val="minor"/>
    </font>
    <font>
      <sz val="11"/>
      <color theme="1"/>
      <name val="Calibri"/>
      <family val="2"/>
    </font>
    <font>
      <b/>
      <sz val="11"/>
      <color theme="1"/>
      <name val="Calibri"/>
      <family val="2"/>
    </font>
    <font>
      <b/>
      <sz val="14"/>
      <color rgb="FF006600"/>
      <name val="Century Gothic"/>
      <family val="2"/>
      <scheme val="minor"/>
    </font>
    <font>
      <sz val="14"/>
      <color rgb="FF006600"/>
      <name val="Century Gothic"/>
      <family val="2"/>
      <scheme val="minor"/>
    </font>
    <font>
      <sz val="11"/>
      <color rgb="FF006600"/>
      <name val="Century Gothic"/>
      <family val="2"/>
      <scheme val="minor"/>
    </font>
    <font>
      <b/>
      <sz val="11"/>
      <color rgb="FF006600"/>
      <name val="Century Gothic"/>
      <family val="2"/>
      <scheme val="minor"/>
    </font>
    <font>
      <b/>
      <sz val="11"/>
      <color rgb="FF006600"/>
      <name val="Arial Narrow"/>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66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3399"/>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3399"/>
      </right>
      <top/>
      <bottom/>
      <diagonal/>
    </border>
    <border>
      <left/>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indexed="64"/>
      </left>
      <right style="thin">
        <color indexed="64"/>
      </right>
      <top style="thin">
        <color indexed="64"/>
      </top>
      <bottom/>
      <diagonal/>
    </border>
    <border>
      <left style="thin">
        <color rgb="FF003399"/>
      </left>
      <right/>
      <top style="thin">
        <color rgb="FF003399"/>
      </top>
      <bottom style="thin">
        <color indexed="64"/>
      </bottom>
      <diagonal/>
    </border>
    <border>
      <left/>
      <right/>
      <top style="thin">
        <color rgb="FF003399"/>
      </top>
      <bottom style="thin">
        <color indexed="64"/>
      </bottom>
      <diagonal/>
    </border>
    <border>
      <left/>
      <right style="thin">
        <color rgb="FF003399"/>
      </right>
      <top style="thin">
        <color rgb="FF003399"/>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003399"/>
      </left>
      <right/>
      <top style="thin">
        <color indexed="64"/>
      </top>
      <bottom style="thin">
        <color indexed="64"/>
      </bottom>
      <diagonal/>
    </border>
    <border>
      <left/>
      <right style="thin">
        <color rgb="FF003399"/>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1" fillId="0" borderId="0" xfId="0" applyFont="1" applyAlignment="1">
      <alignment horizontal="center"/>
    </xf>
    <xf numFmtId="0" fontId="5" fillId="3" borderId="1" xfId="0" applyFont="1" applyFill="1" applyBorder="1" applyAlignment="1">
      <alignment horizontal="center" vertical="center"/>
    </xf>
    <xf numFmtId="0" fontId="6" fillId="0" borderId="1" xfId="0" quotePrefix="1" applyFont="1" applyBorder="1"/>
    <xf numFmtId="0" fontId="6" fillId="0" borderId="1" xfId="0" applyFont="1" applyBorder="1"/>
    <xf numFmtId="0" fontId="7" fillId="0" borderId="1" xfId="0" applyFont="1" applyBorder="1"/>
    <xf numFmtId="1" fontId="6" fillId="2" borderId="1" xfId="0" quotePrefix="1" applyNumberFormat="1" applyFont="1" applyFill="1" applyBorder="1" applyAlignment="1" applyProtection="1">
      <alignment horizontal="center"/>
      <protection hidden="1"/>
    </xf>
    <xf numFmtId="1" fontId="6" fillId="2" borderId="12" xfId="0" applyNumberFormat="1" applyFont="1" applyFill="1" applyBorder="1" applyAlignment="1" applyProtection="1">
      <alignment horizontal="center"/>
      <protection hidden="1"/>
    </xf>
    <xf numFmtId="0" fontId="6" fillId="2" borderId="1" xfId="0" applyFont="1" applyFill="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2" borderId="1" xfId="0" applyFont="1" applyFill="1" applyBorder="1" applyAlignment="1" applyProtection="1">
      <alignment wrapText="1"/>
      <protection locked="0"/>
    </xf>
    <xf numFmtId="0" fontId="6" fillId="0" borderId="12" xfId="0" applyFont="1" applyBorder="1" applyAlignment="1" applyProtection="1">
      <alignment wrapText="1"/>
      <protection locked="0"/>
    </xf>
    <xf numFmtId="0" fontId="6" fillId="0" borderId="1" xfId="0" applyFont="1" applyBorder="1" applyAlignment="1">
      <alignment wrapText="1"/>
    </xf>
    <xf numFmtId="0" fontId="6" fillId="0" borderId="1" xfId="0" applyFont="1" applyBorder="1" applyAlignment="1" applyProtection="1">
      <alignment wrapText="1"/>
      <protection locked="0"/>
    </xf>
    <xf numFmtId="0" fontId="6" fillId="0" borderId="1" xfId="0" applyFont="1" applyBorder="1" applyAlignment="1" applyProtection="1">
      <alignment horizontal="center"/>
      <protection locked="0"/>
    </xf>
    <xf numFmtId="1" fontId="6" fillId="2" borderId="1" xfId="0" applyNumberFormat="1" applyFont="1" applyFill="1" applyBorder="1" applyAlignment="1" applyProtection="1">
      <alignment horizontal="center"/>
      <protection hidden="1"/>
    </xf>
    <xf numFmtId="0" fontId="0" fillId="0" borderId="0" xfId="0" quotePrefix="1"/>
    <xf numFmtId="1" fontId="0" fillId="0" borderId="0" xfId="0" applyNumberFormat="1"/>
    <xf numFmtId="0" fontId="6" fillId="2" borderId="1" xfId="0" applyFont="1" applyFill="1" applyBorder="1" applyAlignment="1">
      <alignment horizontal="center"/>
    </xf>
    <xf numFmtId="0" fontId="6" fillId="0" borderId="1" xfId="0" quotePrefix="1" applyFont="1" applyBorder="1" applyAlignment="1">
      <alignment horizontal="center"/>
    </xf>
    <xf numFmtId="0" fontId="6" fillId="0" borderId="1" xfId="0" applyFont="1" applyBorder="1" applyAlignment="1">
      <alignment horizontal="center"/>
    </xf>
    <xf numFmtId="0" fontId="6" fillId="0" borderId="12" xfId="0" applyFont="1" applyBorder="1" applyAlignment="1">
      <alignment horizontal="center"/>
    </xf>
    <xf numFmtId="165" fontId="6" fillId="2" borderId="1" xfId="0" quotePrefix="1" applyNumberFormat="1" applyFont="1" applyFill="1" applyBorder="1" applyAlignment="1" applyProtection="1">
      <alignment horizontal="center"/>
      <protection hidden="1"/>
    </xf>
    <xf numFmtId="165" fontId="0" fillId="0" borderId="0" xfId="0" applyNumberFormat="1"/>
    <xf numFmtId="165" fontId="6" fillId="0" borderId="1" xfId="0" quotePrefix="1" applyNumberFormat="1" applyFont="1" applyBorder="1" applyAlignment="1">
      <alignment horizontal="center"/>
    </xf>
    <xf numFmtId="165" fontId="6" fillId="0" borderId="1" xfId="0" applyNumberFormat="1" applyFont="1" applyBorder="1" applyAlignment="1">
      <alignment horizontal="center"/>
    </xf>
    <xf numFmtId="165" fontId="6" fillId="0" borderId="12" xfId="0" applyNumberFormat="1" applyFont="1" applyBorder="1" applyAlignment="1">
      <alignment horizontal="center"/>
    </xf>
    <xf numFmtId="166" fontId="6" fillId="2" borderId="1" xfId="0" applyNumberFormat="1" applyFont="1" applyFill="1" applyBorder="1" applyAlignment="1" applyProtection="1">
      <alignment horizontal="center"/>
      <protection locked="0"/>
    </xf>
    <xf numFmtId="166" fontId="6" fillId="0" borderId="1" xfId="0" applyNumberFormat="1" applyFont="1" applyBorder="1" applyAlignment="1" applyProtection="1">
      <alignment horizontal="center"/>
      <protection locked="0"/>
    </xf>
    <xf numFmtId="166" fontId="6" fillId="0" borderId="12" xfId="0" applyNumberFormat="1" applyFont="1" applyBorder="1" applyAlignment="1" applyProtection="1">
      <alignment horizontal="center"/>
      <protection locked="0"/>
    </xf>
    <xf numFmtId="166" fontId="0" fillId="0" borderId="0" xfId="0" applyNumberFormat="1"/>
    <xf numFmtId="0" fontId="2" fillId="4" borderId="9" xfId="0" applyFont="1" applyFill="1" applyBorder="1" applyAlignment="1">
      <alignment horizontal="center" vertical="center"/>
    </xf>
    <xf numFmtId="166" fontId="2" fillId="4" borderId="10" xfId="0" applyNumberFormat="1" applyFont="1" applyFill="1" applyBorder="1" applyAlignment="1">
      <alignment horizontal="center" vertical="center" wrapText="1"/>
    </xf>
    <xf numFmtId="0" fontId="2" fillId="4" borderId="10" xfId="0" applyFont="1" applyFill="1" applyBorder="1" applyAlignment="1">
      <alignment horizontal="center" vertical="center" wrapText="1"/>
    </xf>
    <xf numFmtId="1" fontId="2" fillId="4" borderId="10" xfId="0" applyNumberFormat="1" applyFont="1" applyFill="1" applyBorder="1" applyAlignment="1">
      <alignment horizontal="center" vertical="center" wrapText="1"/>
    </xf>
    <xf numFmtId="165" fontId="2" fillId="4" borderId="10" xfId="0" applyNumberFormat="1" applyFont="1" applyFill="1" applyBorder="1" applyAlignment="1">
      <alignment horizontal="center" vertical="center" wrapText="1"/>
    </xf>
    <xf numFmtId="0" fontId="2" fillId="4" borderId="11" xfId="0" applyFont="1" applyFill="1" applyBorder="1" applyAlignment="1">
      <alignment horizontal="center" vertical="center"/>
    </xf>
    <xf numFmtId="0" fontId="10" fillId="2" borderId="8" xfId="0" applyFont="1" applyFill="1" applyBorder="1"/>
    <xf numFmtId="0" fontId="10" fillId="2" borderId="6" xfId="0" applyFont="1" applyFill="1" applyBorder="1"/>
    <xf numFmtId="0" fontId="10" fillId="2" borderId="17" xfId="0" applyFont="1" applyFill="1" applyBorder="1"/>
    <xf numFmtId="0" fontId="10" fillId="2" borderId="18" xfId="0" applyFont="1" applyFill="1" applyBorder="1"/>
    <xf numFmtId="0" fontId="10" fillId="2" borderId="7" xfId="0" applyFont="1" applyFill="1" applyBorder="1"/>
    <xf numFmtId="166" fontId="10" fillId="0" borderId="0" xfId="0" quotePrefix="1" applyNumberFormat="1" applyFont="1"/>
    <xf numFmtId="0" fontId="12" fillId="2" borderId="1" xfId="0" applyFont="1" applyFill="1" applyBorder="1"/>
    <xf numFmtId="1" fontId="10" fillId="2" borderId="1" xfId="0" applyNumberFormat="1" applyFont="1" applyFill="1" applyBorder="1"/>
    <xf numFmtId="165" fontId="10" fillId="2" borderId="1" xfId="0" applyNumberFormat="1" applyFont="1" applyFill="1" applyBorder="1"/>
    <xf numFmtId="164" fontId="10" fillId="2" borderId="7" xfId="0" applyNumberFormat="1" applyFont="1" applyFill="1" applyBorder="1"/>
    <xf numFmtId="166" fontId="12" fillId="2" borderId="2" xfId="0" applyNumberFormat="1" applyFont="1" applyFill="1" applyBorder="1" applyAlignment="1">
      <alignment horizontal="center" vertical="center" wrapText="1"/>
    </xf>
    <xf numFmtId="0" fontId="10" fillId="0" borderId="21" xfId="0" applyFont="1" applyBorder="1"/>
    <xf numFmtId="0" fontId="8"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1" fillId="2" borderId="13" xfId="0" applyFont="1" applyFill="1" applyBorder="1" applyAlignment="1">
      <alignment horizontal="left" vertical="center"/>
    </xf>
    <xf numFmtId="0" fontId="10" fillId="0" borderId="15" xfId="0" applyFont="1" applyBorder="1" applyAlignment="1">
      <alignment horizontal="left" vertical="center"/>
    </xf>
    <xf numFmtId="0" fontId="11" fillId="2" borderId="14" xfId="0" applyFont="1" applyFill="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1" fillId="2" borderId="19" xfId="0" applyFont="1" applyFill="1" applyBorder="1" applyAlignment="1">
      <alignment horizontal="left" vertical="center"/>
    </xf>
    <xf numFmtId="0" fontId="10" fillId="0" borderId="20" xfId="0" applyFont="1" applyBorder="1" applyAlignment="1">
      <alignment horizontal="left" vertical="center"/>
    </xf>
    <xf numFmtId="0" fontId="11" fillId="2" borderId="19" xfId="0" applyFont="1" applyFill="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cellXfs>
  <cellStyles count="1">
    <cellStyle name="Normal" xfId="0" builtinId="0"/>
  </cellStyles>
  <dxfs count="24">
    <dxf>
      <fill>
        <gradientFill degree="90">
          <stop position="0">
            <color theme="0"/>
          </stop>
          <stop position="1">
            <color theme="7" tint="0.40000610370189521"/>
          </stop>
        </gradientFill>
      </fill>
    </dxf>
    <dxf>
      <fill>
        <gradientFill degree="90">
          <stop position="0">
            <color theme="0"/>
          </stop>
          <stop position="1">
            <color theme="6" tint="0.40000610370189521"/>
          </stop>
        </gradientFill>
      </fill>
    </dxf>
    <dxf>
      <fill>
        <gradientFill degree="90">
          <stop position="0">
            <color theme="0"/>
          </stop>
          <stop position="1">
            <color theme="4" tint="0.40000610370189521"/>
          </stop>
        </gradientFill>
      </fill>
    </dxf>
    <dxf>
      <font>
        <b val="0"/>
        <i val="0"/>
        <strike val="0"/>
        <condense val="0"/>
        <extend val="0"/>
        <outline val="0"/>
        <shadow val="0"/>
        <u val="none"/>
        <vertAlign val="baseline"/>
        <sz val="11"/>
        <color theme="1"/>
        <name val="Calibri"/>
        <scheme val="none"/>
      </font>
      <alignment horizontal="center" textRotation="0" wrapText="0"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none"/>
      </font>
      <numFmt numFmtId="1" formatCode="0"/>
      <fill>
        <patternFill patternType="solid">
          <fgColor indexed="64"/>
          <bgColor theme="0"/>
        </patternFill>
      </fill>
      <alignment horizont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scheme val="none"/>
      </font>
      <numFmt numFmtId="165" formatCode="0.0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dxf>
    <dxf>
      <font>
        <b val="0"/>
        <i val="0"/>
        <strike val="0"/>
        <condense val="0"/>
        <extend val="0"/>
        <outline val="0"/>
        <shadow val="0"/>
        <u val="none"/>
        <vertAlign val="baseline"/>
        <sz val="11"/>
        <color theme="1"/>
        <name val="Calibri"/>
        <scheme val="none"/>
      </font>
      <numFmt numFmtId="165" formatCode="0.00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Calibri"/>
        <scheme val="none"/>
      </font>
      <numFmt numFmtId="1" formatCode="0"/>
      <fill>
        <patternFill patternType="solid">
          <fgColor indexed="64"/>
          <bgColor theme="0"/>
        </patternFill>
      </fill>
      <alignment horizont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dxf>
    <dxf>
      <font>
        <strike val="0"/>
        <outline val="0"/>
        <shadow val="0"/>
        <u val="none"/>
        <vertAlign val="baseline"/>
        <sz val="11"/>
        <color theme="1"/>
        <name val="Calibri"/>
        <scheme val="none"/>
      </font>
      <numFmt numFmtId="0" formatCode="General"/>
      <alignment horizont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dxf>
    <dxf>
      <font>
        <strike val="0"/>
        <outline val="0"/>
        <shadow val="0"/>
        <u val="none"/>
        <vertAlign val="baseline"/>
        <sz val="11"/>
        <color theme="1"/>
        <name val="Calibri"/>
        <scheme val="none"/>
      </font>
      <numFmt numFmtId="0" formatCode="General"/>
      <alignment horizont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scheme val="none"/>
      </font>
      <numFmt numFmtId="166" formatCode="&quot;R&quot;\ #,##0.00"/>
      <alignment horizont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none"/>
      </font>
    </dxf>
    <dxf>
      <border outline="0">
        <bottom style="thin">
          <color indexed="64"/>
        </bottom>
      </border>
    </dxf>
    <dxf>
      <font>
        <b/>
        <i val="0"/>
        <strike val="0"/>
        <condense val="0"/>
        <extend val="0"/>
        <outline val="0"/>
        <shadow val="0"/>
        <u val="none"/>
        <vertAlign val="baseline"/>
        <sz val="11"/>
        <color theme="0"/>
        <name val="Arial Narrow"/>
        <scheme val="none"/>
      </font>
      <fill>
        <patternFill patternType="solid">
          <fgColor indexed="64"/>
          <bgColor rgb="FF006600"/>
        </patternFill>
      </fill>
      <alignment horizontal="center" vertical="center" textRotation="0" wrapText="0" relativeIndent="0" justifyLastLine="0" shrinkToFit="0" readingOrder="0"/>
      <border diagonalUp="0" diagonalDown="0" outline="0">
        <left style="thin">
          <color theme="0"/>
        </left>
        <right style="thin">
          <color theme="0"/>
        </right>
        <top/>
        <bottom/>
      </border>
    </dxf>
    <dxf>
      <font>
        <b/>
        <i val="0"/>
        <color theme="0"/>
      </font>
      <fill>
        <patternFill patternType="solid">
          <fgColor auto="1"/>
          <bgColor theme="0" tint="-0.24994659260841701"/>
        </patternFill>
      </fill>
    </dxf>
    <dxf>
      <font>
        <b/>
        <i val="0"/>
        <color theme="0"/>
      </font>
      <fill>
        <patternFill patternType="solid">
          <fgColor auto="1"/>
          <bgColor rgb="FFFF0000"/>
        </patternFill>
      </fill>
    </dxf>
    <dxf>
      <font>
        <b/>
        <i val="0"/>
        <color theme="0"/>
      </font>
      <fill>
        <patternFill patternType="solid">
          <fgColor auto="1"/>
          <bgColor theme="0" tint="-0.24994659260841701"/>
        </patternFill>
      </fill>
    </dxf>
    <dxf>
      <font>
        <b/>
        <i val="0"/>
        <color theme="0"/>
      </font>
      <fill>
        <patternFill patternType="solid">
          <fgColor auto="1"/>
          <bgColor rgb="FFFF0000"/>
        </patternFill>
      </fill>
    </dxf>
    <dxf>
      <font>
        <b/>
        <i val="0"/>
        <color theme="0"/>
      </font>
      <fill>
        <patternFill patternType="solid">
          <fgColor auto="1"/>
          <bgColor theme="0" tint="-0.24994659260841701"/>
        </patternFill>
      </fill>
    </dxf>
    <dxf>
      <font>
        <b/>
        <i val="0"/>
        <color theme="0"/>
      </font>
      <fill>
        <patternFill patternType="solid">
          <fgColor auto="1"/>
          <bgColor rgb="FFFF0000"/>
        </patternFill>
      </fill>
    </dxf>
  </dxfs>
  <tableStyles count="0" defaultTableStyle="TableStyleMedium2" defaultPivotStyle="PivotStyleLight16"/>
  <colors>
    <mruColors>
      <color rgb="FF006600"/>
      <color rgb="FF339966"/>
      <color rgb="FF00CC00"/>
      <color rgb="FF003399"/>
      <color rgb="FF0066FF"/>
      <color rgb="FF000099"/>
      <color rgb="FF0066CC"/>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1</xdr:row>
      <xdr:rowOff>57150</xdr:rowOff>
    </xdr:from>
    <xdr:to>
      <xdr:col>0</xdr:col>
      <xdr:colOff>2598044</xdr:colOff>
      <xdr:row>4</xdr:row>
      <xdr:rowOff>278894</xdr:rowOff>
    </xdr:to>
    <xdr:pic>
      <xdr:nvPicPr>
        <xdr:cNvPr id="5" name="Picture 2">
          <a:extLst>
            <a:ext uri="{FF2B5EF4-FFF2-40B4-BE49-F238E27FC236}">
              <a16:creationId xmlns:a16="http://schemas.microsoft.com/office/drawing/2014/main" id="{4FFCB33C-4B7C-DCBB-39A0-91F5C27F3E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66700"/>
          <a:ext cx="2417069" cy="92659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EvaluationTable" displayName="EvaluationTable" ref="A6:J200" totalsRowShown="0" headerRowDxfId="17" dataDxfId="15" headerRowBorderDxfId="16" tableBorderDxfId="14" totalsRowBorderDxfId="13">
  <autoFilter ref="A6:J200" xr:uid="{00000000-0009-0000-0100-000002000000}"/>
  <sortState xmlns:xlrd2="http://schemas.microsoft.com/office/spreadsheetml/2017/richdata2" ref="A7:J200">
    <sortCondition ref="I7"/>
  </sortState>
  <tableColumns count="10">
    <tableColumn id="1" xr3:uid="{00000000-0010-0000-0000-000001000000}" name="Supplier" dataDxfId="12"/>
    <tableColumn id="2" xr3:uid="{00000000-0010-0000-0000-000002000000}" name="Quoted            Price" dataDxfId="11"/>
    <tableColumn id="9" xr3:uid="{00000000-0010-0000-0000-000009000000}" name="BBBEE             Level" dataDxfId="10"/>
    <tableColumn id="3" xr3:uid="{00000000-0010-0000-0000-000003000000}" name="BBBEE Points" dataDxfId="9">
      <calculatedColumnFormula>IFERROR(LOOKUP(EvaluationTable[[#This Row],[BBBEE             Level]],{"Non",1,2,3,4,5,6,7,8},{0,20,18,14,12,8,6,4,2}),"")</calculatedColumnFormula>
    </tableColumn>
    <tableColumn id="4" xr3:uid="{00000000-0010-0000-0000-000004000000}" name="Tender Price2" dataDxfId="8">
      <calculatedColumnFormula>IF(J7="Non-Compliant","",B7)</calculatedColumnFormula>
    </tableColumn>
    <tableColumn id="5" xr3:uid="{00000000-0010-0000-0000-000005000000}" name="Points for Price1" dataDxfId="7">
      <calculatedColumnFormula>IFERROR(IF(J7="Non-Compliant"," ",SUM(1-(B7-$D$5)/$D$5)*80),"")</calculatedColumnFormula>
    </tableColumn>
    <tableColumn id="10" xr3:uid="{00000000-0010-0000-0000-00000A000000}" name="Points for Price" dataDxfId="6">
      <calculatedColumnFormula>IF($F7&lt;81,$F7,"")</calculatedColumnFormula>
    </tableColumn>
    <tableColumn id="6" xr3:uid="{00000000-0010-0000-0000-000006000000}" name="Total Preference Points" dataDxfId="5">
      <calculatedColumnFormula>IFERROR(IF(J7="Non-Compliant","",D7+F7),"")</calculatedColumnFormula>
    </tableColumn>
    <tableColumn id="7" xr3:uid="{00000000-0010-0000-0000-000007000000}" name="Ranking" dataDxfId="4">
      <calculatedColumnFormula>IFERROR(RANK(H7,Points),"")</calculatedColumnFormula>
    </tableColumn>
    <tableColumn id="8" xr3:uid="{00000000-0010-0000-0000-000008000000}" name="Non-Compliance" dataDxfId="3"/>
  </tableColumns>
  <tableStyleInfo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Ion">
      <a:dk1>
        <a:sysClr val="windowText" lastClr="000000"/>
      </a:dk1>
      <a:lt1>
        <a:sysClr val="window" lastClr="FFFFFF"/>
      </a:lt1>
      <a:dk2>
        <a:srgbClr val="1E5155"/>
      </a:dk2>
      <a:lt2>
        <a:srgbClr val="EBEBEB"/>
      </a:lt2>
      <a:accent1>
        <a:srgbClr val="B01513"/>
      </a:accent1>
      <a:accent2>
        <a:srgbClr val="EA6312"/>
      </a:accent2>
      <a:accent3>
        <a:srgbClr val="E6B729"/>
      </a:accent3>
      <a:accent4>
        <a:srgbClr val="6AAC90"/>
      </a:accent4>
      <a:accent5>
        <a:srgbClr val="54849A"/>
      </a:accent5>
      <a:accent6>
        <a:srgbClr val="9E5E9B"/>
      </a:accent6>
      <a:hlink>
        <a:srgbClr val="58C1BA"/>
      </a:hlink>
      <a:folHlink>
        <a:srgbClr val="9DFFCB"/>
      </a:folHlink>
    </a:clrScheme>
    <a:fontScheme name="Ion">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2:AF200"/>
  <sheetViews>
    <sheetView showGridLines="0" tabSelected="1" zoomScaleNormal="100" workbookViewId="0">
      <selection activeCell="D7" sqref="D7"/>
    </sheetView>
  </sheetViews>
  <sheetFormatPr defaultRowHeight="13.5" x14ac:dyDescent="0.25"/>
  <cols>
    <col min="1" max="1" width="37.83203125" bestFit="1" customWidth="1"/>
    <col min="2" max="2" width="15.58203125" style="31" customWidth="1"/>
    <col min="3" max="3" width="13.58203125" customWidth="1"/>
    <col min="4" max="4" width="13.08203125" bestFit="1" customWidth="1"/>
    <col min="5" max="5" width="15.33203125" hidden="1" customWidth="1"/>
    <col min="6" max="6" width="12.25" style="18" hidden="1" customWidth="1"/>
    <col min="7" max="7" width="14.5" style="24" bestFit="1" customWidth="1"/>
    <col min="8" max="8" width="14.33203125" style="24" bestFit="1" customWidth="1"/>
    <col min="9" max="9" width="9.08203125" customWidth="1"/>
    <col min="10" max="10" width="17.75" bestFit="1" customWidth="1"/>
    <col min="32" max="32" width="14.75" bestFit="1" customWidth="1"/>
  </cols>
  <sheetData>
    <row r="2" spans="1:32" ht="22.5" customHeight="1" x14ac:dyDescent="0.25">
      <c r="A2" s="50" t="s">
        <v>0</v>
      </c>
      <c r="B2" s="51"/>
      <c r="C2" s="51"/>
      <c r="D2" s="51"/>
      <c r="E2" s="51"/>
      <c r="F2" s="51"/>
      <c r="G2" s="51"/>
      <c r="H2" s="51"/>
      <c r="I2" s="51"/>
      <c r="J2" s="52"/>
    </row>
    <row r="3" spans="1:32" ht="14" x14ac:dyDescent="0.25">
      <c r="A3" s="38"/>
      <c r="B3" s="53" t="s">
        <v>1</v>
      </c>
      <c r="C3" s="54"/>
      <c r="D3" s="55"/>
      <c r="E3" s="56"/>
      <c r="F3" s="56"/>
      <c r="G3" s="56"/>
      <c r="H3" s="56"/>
      <c r="I3" s="57"/>
      <c r="J3" s="39"/>
      <c r="N3" s="17"/>
    </row>
    <row r="4" spans="1:32" ht="14" x14ac:dyDescent="0.25">
      <c r="A4" s="40"/>
      <c r="B4" s="58" t="s">
        <v>2</v>
      </c>
      <c r="C4" s="59"/>
      <c r="D4" s="60"/>
      <c r="E4" s="61"/>
      <c r="F4" s="61"/>
      <c r="G4" s="61"/>
      <c r="H4" s="61"/>
      <c r="I4" s="62"/>
      <c r="J4" s="41"/>
    </row>
    <row r="5" spans="1:32" ht="35.25" customHeight="1" x14ac:dyDescent="0.3">
      <c r="A5" s="42"/>
      <c r="B5" s="48" t="s">
        <v>3</v>
      </c>
      <c r="C5" s="49"/>
      <c r="D5" s="43" t="str">
        <f>IFERROR(SMALL(E1:E100,COUNTIF($E$1:$E$100,0)+1),"")</f>
        <v/>
      </c>
      <c r="E5" s="44"/>
      <c r="F5" s="45"/>
      <c r="G5" s="46"/>
      <c r="H5" s="46"/>
      <c r="I5" s="44"/>
      <c r="J5" s="47" t="s">
        <v>4</v>
      </c>
      <c r="AF5" s="1"/>
    </row>
    <row r="6" spans="1:32" ht="50.25" customHeight="1" x14ac:dyDescent="0.25">
      <c r="A6" s="32" t="s">
        <v>5</v>
      </c>
      <c r="B6" s="33" t="s">
        <v>6</v>
      </c>
      <c r="C6" s="34" t="s">
        <v>7</v>
      </c>
      <c r="D6" s="34" t="s">
        <v>8</v>
      </c>
      <c r="E6" s="34" t="s">
        <v>9</v>
      </c>
      <c r="F6" s="35" t="s">
        <v>10</v>
      </c>
      <c r="G6" s="36" t="s">
        <v>11</v>
      </c>
      <c r="H6" s="36" t="s">
        <v>12</v>
      </c>
      <c r="I6" s="32" t="s">
        <v>13</v>
      </c>
      <c r="J6" s="37" t="s">
        <v>14</v>
      </c>
    </row>
    <row r="7" spans="1:32" ht="14.5" x14ac:dyDescent="0.35">
      <c r="A7" s="11"/>
      <c r="B7" s="28"/>
      <c r="C7" s="8"/>
      <c r="D7" s="19" t="str">
        <f>IFERROR(LOOKUP(EvaluationTable[[#This Row],[BBBEE             Level]],{"Non",1,2,3,4,5,6,7,8},{0,20,18,14,12,8,6,4,2}),"")</f>
        <v/>
      </c>
      <c r="E7" s="20">
        <f t="shared" ref="E7:E38" si="0">IF(J7="Non-Compliant","",B7)</f>
        <v>0</v>
      </c>
      <c r="F7" s="6" t="str">
        <f t="shared" ref="F7:F38" si="1">IFERROR(IF(J7="Non-Compliant"," ",SUM(1-(B7-$D$5)/$D$5)*80),"")</f>
        <v/>
      </c>
      <c r="G7" s="23" t="str">
        <f t="shared" ref="G7:G38" si="2">IF($F7&lt;81,$F7,"")</f>
        <v/>
      </c>
      <c r="H7" s="25" t="str">
        <f t="shared" ref="H7:H38" si="3">IFERROR(IF(J7="Non-Compliant","",D7+F7),"")</f>
        <v/>
      </c>
      <c r="I7" s="6" t="str">
        <f t="shared" ref="I7:I38" si="4">IFERROR(RANK(H7,Points),"")</f>
        <v/>
      </c>
      <c r="J7" s="10"/>
    </row>
    <row r="8" spans="1:32" ht="14.5" x14ac:dyDescent="0.35">
      <c r="A8" s="14"/>
      <c r="B8" s="29"/>
      <c r="C8" s="15"/>
      <c r="D8" s="21" t="str">
        <f>IFERROR(LOOKUP(EvaluationTable[[#This Row],[BBBEE             Level]],{"Non",1,2,3,4,5,6,7,8},{0,20,18,14,12,8,6,4,2}),"")</f>
        <v/>
      </c>
      <c r="E8" s="21">
        <f t="shared" si="0"/>
        <v>0</v>
      </c>
      <c r="F8" s="16" t="str">
        <f t="shared" si="1"/>
        <v/>
      </c>
      <c r="G8" s="23" t="str">
        <f t="shared" si="2"/>
        <v/>
      </c>
      <c r="H8" s="26" t="str">
        <f t="shared" si="3"/>
        <v/>
      </c>
      <c r="I8" s="16" t="str">
        <f t="shared" si="4"/>
        <v/>
      </c>
      <c r="J8" s="10"/>
    </row>
    <row r="9" spans="1:32" ht="14.5" x14ac:dyDescent="0.35">
      <c r="A9" s="14"/>
      <c r="B9" s="29"/>
      <c r="C9" s="15"/>
      <c r="D9" s="21" t="str">
        <f>IFERROR(LOOKUP(EvaluationTable[[#This Row],[BBBEE             Level]],{"Non",1,2,3,4,5,6,7,8},{0,20,18,14,12,8,6,4,2}),"")</f>
        <v/>
      </c>
      <c r="E9" s="21">
        <f t="shared" si="0"/>
        <v>0</v>
      </c>
      <c r="F9" s="16" t="str">
        <f t="shared" si="1"/>
        <v/>
      </c>
      <c r="G9" s="23" t="str">
        <f t="shared" si="2"/>
        <v/>
      </c>
      <c r="H9" s="26" t="str">
        <f t="shared" si="3"/>
        <v/>
      </c>
      <c r="I9" s="16" t="str">
        <f t="shared" si="4"/>
        <v/>
      </c>
      <c r="J9" s="10"/>
    </row>
    <row r="10" spans="1:32" ht="14.5" x14ac:dyDescent="0.35">
      <c r="A10" s="14"/>
      <c r="B10" s="29"/>
      <c r="C10" s="15"/>
      <c r="D10" s="21" t="str">
        <f>IFERROR(LOOKUP(EvaluationTable[[#This Row],[BBBEE             Level]],{"Non",1,2,3,4,5,6,7,8},{0,20,18,14,12,8,6,4,2}),"")</f>
        <v/>
      </c>
      <c r="E10" s="21">
        <f t="shared" si="0"/>
        <v>0</v>
      </c>
      <c r="F10" s="16" t="str">
        <f t="shared" si="1"/>
        <v/>
      </c>
      <c r="G10" s="23" t="str">
        <f t="shared" si="2"/>
        <v/>
      </c>
      <c r="H10" s="26" t="str">
        <f t="shared" si="3"/>
        <v/>
      </c>
      <c r="I10" s="16" t="str">
        <f t="shared" si="4"/>
        <v/>
      </c>
      <c r="J10" s="10"/>
    </row>
    <row r="11" spans="1:32" ht="14.5" x14ac:dyDescent="0.35">
      <c r="A11" s="14"/>
      <c r="B11" s="29"/>
      <c r="C11" s="15"/>
      <c r="D11" s="21" t="str">
        <f>IFERROR(LOOKUP(EvaluationTable[[#This Row],[BBBEE             Level]],{"Non",1,2,3,4,5,6,7,8},{0,20,18,14,12,8,6,4,2}),"")</f>
        <v/>
      </c>
      <c r="E11" s="21">
        <f t="shared" si="0"/>
        <v>0</v>
      </c>
      <c r="F11" s="16" t="str">
        <f t="shared" si="1"/>
        <v/>
      </c>
      <c r="G11" s="23" t="str">
        <f t="shared" si="2"/>
        <v/>
      </c>
      <c r="H11" s="26" t="str">
        <f t="shared" si="3"/>
        <v/>
      </c>
      <c r="I11" s="16" t="str">
        <f t="shared" si="4"/>
        <v/>
      </c>
      <c r="J11" s="10"/>
    </row>
    <row r="12" spans="1:32" ht="14.5" x14ac:dyDescent="0.35">
      <c r="A12" s="14"/>
      <c r="B12" s="29"/>
      <c r="C12" s="15"/>
      <c r="D12" s="21" t="str">
        <f>IFERROR(LOOKUP(EvaluationTable[[#This Row],[BBBEE             Level]],{"Non",1,2,3,4,5,6,7,8},{0,20,18,14,12,8,6,4,2}),"")</f>
        <v/>
      </c>
      <c r="E12" s="21">
        <f t="shared" si="0"/>
        <v>0</v>
      </c>
      <c r="F12" s="16" t="str">
        <f t="shared" si="1"/>
        <v/>
      </c>
      <c r="G12" s="23" t="str">
        <f t="shared" si="2"/>
        <v/>
      </c>
      <c r="H12" s="26" t="str">
        <f t="shared" si="3"/>
        <v/>
      </c>
      <c r="I12" s="16" t="str">
        <f t="shared" si="4"/>
        <v/>
      </c>
      <c r="J12" s="10"/>
    </row>
    <row r="13" spans="1:32" ht="14.5" x14ac:dyDescent="0.35">
      <c r="A13" s="14"/>
      <c r="B13" s="29"/>
      <c r="C13" s="15"/>
      <c r="D13" s="21" t="str">
        <f>IFERROR(LOOKUP(EvaluationTable[[#This Row],[BBBEE             Level]],{"Non",1,2,3,4,5,6,7,8},{0,20,18,14,12,8,6,4,2}),"")</f>
        <v/>
      </c>
      <c r="E13" s="21">
        <f t="shared" si="0"/>
        <v>0</v>
      </c>
      <c r="F13" s="16" t="str">
        <f t="shared" si="1"/>
        <v/>
      </c>
      <c r="G13" s="23" t="str">
        <f t="shared" si="2"/>
        <v/>
      </c>
      <c r="H13" s="26" t="str">
        <f t="shared" si="3"/>
        <v/>
      </c>
      <c r="I13" s="16" t="str">
        <f t="shared" si="4"/>
        <v/>
      </c>
      <c r="J13" s="10"/>
    </row>
    <row r="14" spans="1:32" ht="14.5" x14ac:dyDescent="0.35">
      <c r="A14" s="14"/>
      <c r="B14" s="29"/>
      <c r="C14" s="15"/>
      <c r="D14" s="21" t="str">
        <f>IFERROR(LOOKUP(EvaluationTable[[#This Row],[BBBEE             Level]],{"Non",1,2,3,4,5,6,7,8},{0,20,18,14,12,8,6,4,2}),"")</f>
        <v/>
      </c>
      <c r="E14" s="21">
        <f t="shared" si="0"/>
        <v>0</v>
      </c>
      <c r="F14" s="16" t="str">
        <f t="shared" si="1"/>
        <v/>
      </c>
      <c r="G14" s="23" t="str">
        <f t="shared" si="2"/>
        <v/>
      </c>
      <c r="H14" s="26" t="str">
        <f t="shared" si="3"/>
        <v/>
      </c>
      <c r="I14" s="16" t="str">
        <f t="shared" si="4"/>
        <v/>
      </c>
      <c r="J14" s="10"/>
    </row>
    <row r="15" spans="1:32" ht="14.5" x14ac:dyDescent="0.35">
      <c r="A15" s="14"/>
      <c r="B15" s="29"/>
      <c r="C15" s="15"/>
      <c r="D15" s="21" t="str">
        <f>IFERROR(LOOKUP(EvaluationTable[[#This Row],[BBBEE             Level]],{"Non",1,2,3,4,5,6,7,8},{0,20,18,14,12,8,6,4,2}),"")</f>
        <v/>
      </c>
      <c r="E15" s="21">
        <f t="shared" si="0"/>
        <v>0</v>
      </c>
      <c r="F15" s="16" t="str">
        <f t="shared" si="1"/>
        <v/>
      </c>
      <c r="G15" s="23" t="str">
        <f t="shared" si="2"/>
        <v/>
      </c>
      <c r="H15" s="26" t="str">
        <f t="shared" si="3"/>
        <v/>
      </c>
      <c r="I15" s="16" t="str">
        <f t="shared" si="4"/>
        <v/>
      </c>
      <c r="J15" s="10"/>
    </row>
    <row r="16" spans="1:32" ht="14.5" x14ac:dyDescent="0.35">
      <c r="A16" s="14"/>
      <c r="B16" s="29"/>
      <c r="C16" s="15"/>
      <c r="D16" s="21" t="str">
        <f>IFERROR(LOOKUP(EvaluationTable[[#This Row],[BBBEE             Level]],{"Non",1,2,3,4,5,6,7,8},{0,20,18,14,12,8,6,4,2}),"")</f>
        <v/>
      </c>
      <c r="E16" s="21">
        <f t="shared" si="0"/>
        <v>0</v>
      </c>
      <c r="F16" s="16" t="str">
        <f t="shared" si="1"/>
        <v/>
      </c>
      <c r="G16" s="23" t="str">
        <f t="shared" si="2"/>
        <v/>
      </c>
      <c r="H16" s="26" t="str">
        <f t="shared" si="3"/>
        <v/>
      </c>
      <c r="I16" s="16" t="str">
        <f t="shared" si="4"/>
        <v/>
      </c>
      <c r="J16" s="10"/>
    </row>
    <row r="17" spans="1:10" ht="14.5" x14ac:dyDescent="0.35">
      <c r="A17" s="14"/>
      <c r="B17" s="29"/>
      <c r="C17" s="15"/>
      <c r="D17" s="21" t="str">
        <f>IFERROR(LOOKUP(EvaluationTable[[#This Row],[BBBEE             Level]],{"Non",1,2,3,4,5,6,7,8},{0,20,18,14,12,8,6,4,2}),"")</f>
        <v/>
      </c>
      <c r="E17" s="21">
        <f t="shared" si="0"/>
        <v>0</v>
      </c>
      <c r="F17" s="16" t="str">
        <f t="shared" si="1"/>
        <v/>
      </c>
      <c r="G17" s="23" t="str">
        <f t="shared" si="2"/>
        <v/>
      </c>
      <c r="H17" s="26" t="str">
        <f t="shared" si="3"/>
        <v/>
      </c>
      <c r="I17" s="16" t="str">
        <f t="shared" si="4"/>
        <v/>
      </c>
      <c r="J17" s="10"/>
    </row>
    <row r="18" spans="1:10" ht="14.5" x14ac:dyDescent="0.35">
      <c r="A18" s="14"/>
      <c r="B18" s="29"/>
      <c r="C18" s="15"/>
      <c r="D18" s="21" t="str">
        <f>IFERROR(LOOKUP(EvaluationTable[[#This Row],[BBBEE             Level]],{"Non",1,2,3,4,5,6,7,8},{0,20,18,14,12,8,6,4,2}),"")</f>
        <v/>
      </c>
      <c r="E18" s="21">
        <f t="shared" si="0"/>
        <v>0</v>
      </c>
      <c r="F18" s="16" t="str">
        <f t="shared" si="1"/>
        <v/>
      </c>
      <c r="G18" s="23" t="str">
        <f t="shared" si="2"/>
        <v/>
      </c>
      <c r="H18" s="26" t="str">
        <f t="shared" si="3"/>
        <v/>
      </c>
      <c r="I18" s="16" t="str">
        <f t="shared" si="4"/>
        <v/>
      </c>
      <c r="J18" s="10"/>
    </row>
    <row r="19" spans="1:10" ht="14.5" x14ac:dyDescent="0.35">
      <c r="A19" s="14"/>
      <c r="B19" s="29"/>
      <c r="C19" s="15"/>
      <c r="D19" s="21" t="str">
        <f>IFERROR(LOOKUP(EvaluationTable[[#This Row],[BBBEE             Level]],{"Non",1,2,3,4,5,6,7,8},{0,20,18,14,12,8,6,4,2}),"")</f>
        <v/>
      </c>
      <c r="E19" s="21">
        <f t="shared" si="0"/>
        <v>0</v>
      </c>
      <c r="F19" s="16" t="str">
        <f t="shared" si="1"/>
        <v/>
      </c>
      <c r="G19" s="23" t="str">
        <f t="shared" si="2"/>
        <v/>
      </c>
      <c r="H19" s="26" t="str">
        <f t="shared" si="3"/>
        <v/>
      </c>
      <c r="I19" s="16" t="str">
        <f t="shared" si="4"/>
        <v/>
      </c>
      <c r="J19" s="10"/>
    </row>
    <row r="20" spans="1:10" ht="14.5" x14ac:dyDescent="0.35">
      <c r="A20" s="14"/>
      <c r="B20" s="29"/>
      <c r="C20" s="15"/>
      <c r="D20" s="21" t="str">
        <f>IFERROR(LOOKUP(EvaluationTable[[#This Row],[BBBEE             Level]],{"Non",1,2,3,4,5,6,7,8},{0,20,18,14,12,8,6,4,2}),"")</f>
        <v/>
      </c>
      <c r="E20" s="21">
        <f t="shared" si="0"/>
        <v>0</v>
      </c>
      <c r="F20" s="16" t="str">
        <f t="shared" si="1"/>
        <v/>
      </c>
      <c r="G20" s="23" t="str">
        <f t="shared" si="2"/>
        <v/>
      </c>
      <c r="H20" s="26" t="str">
        <f t="shared" si="3"/>
        <v/>
      </c>
      <c r="I20" s="16" t="str">
        <f t="shared" si="4"/>
        <v/>
      </c>
      <c r="J20" s="10"/>
    </row>
    <row r="21" spans="1:10" ht="14.5" x14ac:dyDescent="0.35">
      <c r="A21" s="14"/>
      <c r="B21" s="29"/>
      <c r="C21" s="15"/>
      <c r="D21" s="21" t="str">
        <f>IFERROR(LOOKUP(EvaluationTable[[#This Row],[BBBEE             Level]],{"Non",1,2,3,4,5,6,7,8},{0,20,18,14,12,8,6,4,2}),"")</f>
        <v/>
      </c>
      <c r="E21" s="21">
        <f t="shared" si="0"/>
        <v>0</v>
      </c>
      <c r="F21" s="16" t="str">
        <f t="shared" si="1"/>
        <v/>
      </c>
      <c r="G21" s="23" t="str">
        <f t="shared" si="2"/>
        <v/>
      </c>
      <c r="H21" s="26" t="str">
        <f t="shared" si="3"/>
        <v/>
      </c>
      <c r="I21" s="16" t="str">
        <f t="shared" si="4"/>
        <v/>
      </c>
      <c r="J21" s="10"/>
    </row>
    <row r="22" spans="1:10" ht="14.5" x14ac:dyDescent="0.35">
      <c r="A22" s="14"/>
      <c r="B22" s="29"/>
      <c r="C22" s="15"/>
      <c r="D22" s="21" t="str">
        <f>IFERROR(LOOKUP(EvaluationTable[[#This Row],[BBBEE             Level]],{"Non",1,2,3,4,5,6,7,8},{0,20,18,14,12,8,6,4,2}),"")</f>
        <v/>
      </c>
      <c r="E22" s="21">
        <f t="shared" si="0"/>
        <v>0</v>
      </c>
      <c r="F22" s="16" t="str">
        <f t="shared" si="1"/>
        <v/>
      </c>
      <c r="G22" s="23" t="str">
        <f t="shared" si="2"/>
        <v/>
      </c>
      <c r="H22" s="26" t="str">
        <f t="shared" si="3"/>
        <v/>
      </c>
      <c r="I22" s="16" t="str">
        <f t="shared" si="4"/>
        <v/>
      </c>
      <c r="J22" s="10"/>
    </row>
    <row r="23" spans="1:10" ht="14.5" x14ac:dyDescent="0.35">
      <c r="A23" s="14"/>
      <c r="B23" s="29"/>
      <c r="C23" s="15"/>
      <c r="D23" s="21" t="str">
        <f>IFERROR(LOOKUP(EvaluationTable[[#This Row],[BBBEE             Level]],{"Non",1,2,3,4,5,6,7,8},{0,20,18,14,12,8,6,4,2}),"")</f>
        <v/>
      </c>
      <c r="E23" s="21">
        <f t="shared" si="0"/>
        <v>0</v>
      </c>
      <c r="F23" s="16" t="str">
        <f t="shared" si="1"/>
        <v/>
      </c>
      <c r="G23" s="23" t="str">
        <f t="shared" si="2"/>
        <v/>
      </c>
      <c r="H23" s="26" t="str">
        <f t="shared" si="3"/>
        <v/>
      </c>
      <c r="I23" s="16" t="str">
        <f t="shared" si="4"/>
        <v/>
      </c>
      <c r="J23" s="10"/>
    </row>
    <row r="24" spans="1:10" ht="14.5" x14ac:dyDescent="0.35">
      <c r="A24" s="14"/>
      <c r="B24" s="29"/>
      <c r="C24" s="15"/>
      <c r="D24" s="21" t="str">
        <f>IFERROR(LOOKUP(EvaluationTable[[#This Row],[BBBEE             Level]],{"Non",1,2,3,4,5,6,7,8},{0,20,18,14,12,8,6,4,2}),"")</f>
        <v/>
      </c>
      <c r="E24" s="21">
        <f t="shared" si="0"/>
        <v>0</v>
      </c>
      <c r="F24" s="16" t="str">
        <f t="shared" si="1"/>
        <v/>
      </c>
      <c r="G24" s="23" t="str">
        <f t="shared" si="2"/>
        <v/>
      </c>
      <c r="H24" s="26" t="str">
        <f t="shared" si="3"/>
        <v/>
      </c>
      <c r="I24" s="16" t="str">
        <f t="shared" si="4"/>
        <v/>
      </c>
      <c r="J24" s="10"/>
    </row>
    <row r="25" spans="1:10" ht="14.5" x14ac:dyDescent="0.35">
      <c r="A25" s="14"/>
      <c r="B25" s="29"/>
      <c r="C25" s="15"/>
      <c r="D25" s="21" t="str">
        <f>IFERROR(LOOKUP(EvaluationTable[[#This Row],[BBBEE             Level]],{"Non",1,2,3,4,5,6,7,8},{0,20,18,14,12,8,6,4,2}),"")</f>
        <v/>
      </c>
      <c r="E25" s="21">
        <f t="shared" si="0"/>
        <v>0</v>
      </c>
      <c r="F25" s="16" t="str">
        <f t="shared" si="1"/>
        <v/>
      </c>
      <c r="G25" s="23" t="str">
        <f t="shared" si="2"/>
        <v/>
      </c>
      <c r="H25" s="26" t="str">
        <f t="shared" si="3"/>
        <v/>
      </c>
      <c r="I25" s="16" t="str">
        <f t="shared" si="4"/>
        <v/>
      </c>
      <c r="J25" s="10"/>
    </row>
    <row r="26" spans="1:10" ht="14.5" x14ac:dyDescent="0.35">
      <c r="A26" s="14"/>
      <c r="B26" s="29"/>
      <c r="C26" s="15"/>
      <c r="D26" s="21" t="str">
        <f>IFERROR(LOOKUP(EvaluationTable[[#This Row],[BBBEE             Level]],{"Non",1,2,3,4,5,6,7,8},{0,20,18,14,12,8,6,4,2}),"")</f>
        <v/>
      </c>
      <c r="E26" s="21">
        <f t="shared" si="0"/>
        <v>0</v>
      </c>
      <c r="F26" s="16" t="str">
        <f t="shared" si="1"/>
        <v/>
      </c>
      <c r="G26" s="23" t="str">
        <f t="shared" si="2"/>
        <v/>
      </c>
      <c r="H26" s="26" t="str">
        <f t="shared" si="3"/>
        <v/>
      </c>
      <c r="I26" s="16" t="str">
        <f t="shared" si="4"/>
        <v/>
      </c>
      <c r="J26" s="10"/>
    </row>
    <row r="27" spans="1:10" ht="14.5" x14ac:dyDescent="0.35">
      <c r="A27" s="14"/>
      <c r="B27" s="29"/>
      <c r="C27" s="15"/>
      <c r="D27" s="21" t="str">
        <f>IFERROR(LOOKUP(EvaluationTable[[#This Row],[BBBEE             Level]],{"Non",1,2,3,4,5,6,7,8},{0,20,18,14,12,8,6,4,2}),"")</f>
        <v/>
      </c>
      <c r="E27" s="21">
        <f t="shared" si="0"/>
        <v>0</v>
      </c>
      <c r="F27" s="16" t="str">
        <f t="shared" si="1"/>
        <v/>
      </c>
      <c r="G27" s="23" t="str">
        <f t="shared" si="2"/>
        <v/>
      </c>
      <c r="H27" s="26" t="str">
        <f t="shared" si="3"/>
        <v/>
      </c>
      <c r="I27" s="16" t="str">
        <f t="shared" si="4"/>
        <v/>
      </c>
      <c r="J27" s="10"/>
    </row>
    <row r="28" spans="1:10" ht="14.5" x14ac:dyDescent="0.35">
      <c r="A28" s="14"/>
      <c r="B28" s="29"/>
      <c r="C28" s="15"/>
      <c r="D28" s="21" t="str">
        <f>IFERROR(LOOKUP(EvaluationTable[[#This Row],[BBBEE             Level]],{"Non",1,2,3,4,5,6,7,8},{0,20,18,14,12,8,6,4,2}),"")</f>
        <v/>
      </c>
      <c r="E28" s="21">
        <f t="shared" si="0"/>
        <v>0</v>
      </c>
      <c r="F28" s="16" t="str">
        <f t="shared" si="1"/>
        <v/>
      </c>
      <c r="G28" s="23" t="str">
        <f t="shared" si="2"/>
        <v/>
      </c>
      <c r="H28" s="26" t="str">
        <f t="shared" si="3"/>
        <v/>
      </c>
      <c r="I28" s="16" t="str">
        <f t="shared" si="4"/>
        <v/>
      </c>
      <c r="J28" s="10"/>
    </row>
    <row r="29" spans="1:10" ht="14.5" x14ac:dyDescent="0.35">
      <c r="A29" s="14"/>
      <c r="B29" s="29"/>
      <c r="C29" s="15"/>
      <c r="D29" s="21" t="str">
        <f>IFERROR(LOOKUP(EvaluationTable[[#This Row],[BBBEE             Level]],{"Non",1,2,3,4,5,6,7,8},{0,20,18,14,12,8,6,4,2}),"")</f>
        <v/>
      </c>
      <c r="E29" s="21">
        <f t="shared" si="0"/>
        <v>0</v>
      </c>
      <c r="F29" s="16" t="str">
        <f t="shared" si="1"/>
        <v/>
      </c>
      <c r="G29" s="23" t="str">
        <f t="shared" si="2"/>
        <v/>
      </c>
      <c r="H29" s="26" t="str">
        <f t="shared" si="3"/>
        <v/>
      </c>
      <c r="I29" s="16" t="str">
        <f t="shared" si="4"/>
        <v/>
      </c>
      <c r="J29" s="10"/>
    </row>
    <row r="30" spans="1:10" ht="14.5" x14ac:dyDescent="0.35">
      <c r="A30" s="14"/>
      <c r="B30" s="29"/>
      <c r="C30" s="15"/>
      <c r="D30" s="21" t="str">
        <f>IFERROR(LOOKUP(EvaluationTable[[#This Row],[BBBEE             Level]],{"Non",1,2,3,4,5,6,7,8},{0,20,18,14,12,8,6,4,2}),"")</f>
        <v/>
      </c>
      <c r="E30" s="21">
        <f t="shared" si="0"/>
        <v>0</v>
      </c>
      <c r="F30" s="16" t="str">
        <f t="shared" si="1"/>
        <v/>
      </c>
      <c r="G30" s="23" t="str">
        <f t="shared" si="2"/>
        <v/>
      </c>
      <c r="H30" s="26" t="str">
        <f t="shared" si="3"/>
        <v/>
      </c>
      <c r="I30" s="16" t="str">
        <f t="shared" si="4"/>
        <v/>
      </c>
      <c r="J30" s="10"/>
    </row>
    <row r="31" spans="1:10" ht="14.5" x14ac:dyDescent="0.35">
      <c r="A31" s="14"/>
      <c r="B31" s="29"/>
      <c r="C31" s="15"/>
      <c r="D31" s="21" t="str">
        <f>IFERROR(LOOKUP(EvaluationTable[[#This Row],[BBBEE             Level]],{"Non",1,2,3,4,5,6,7,8},{0,20,18,14,12,8,6,4,2}),"")</f>
        <v/>
      </c>
      <c r="E31" s="21">
        <f t="shared" si="0"/>
        <v>0</v>
      </c>
      <c r="F31" s="16" t="str">
        <f t="shared" si="1"/>
        <v/>
      </c>
      <c r="G31" s="23" t="str">
        <f t="shared" si="2"/>
        <v/>
      </c>
      <c r="H31" s="26" t="str">
        <f t="shared" si="3"/>
        <v/>
      </c>
      <c r="I31" s="16" t="str">
        <f t="shared" si="4"/>
        <v/>
      </c>
      <c r="J31" s="10"/>
    </row>
    <row r="32" spans="1:10" ht="14.5" x14ac:dyDescent="0.35">
      <c r="A32" s="14"/>
      <c r="B32" s="29"/>
      <c r="C32" s="15"/>
      <c r="D32" s="21" t="str">
        <f>IFERROR(LOOKUP(EvaluationTable[[#This Row],[BBBEE             Level]],{"Non",1,2,3,4,5,6,7,8},{0,20,18,14,12,8,6,4,2}),"")</f>
        <v/>
      </c>
      <c r="E32" s="21">
        <f t="shared" si="0"/>
        <v>0</v>
      </c>
      <c r="F32" s="16" t="str">
        <f t="shared" si="1"/>
        <v/>
      </c>
      <c r="G32" s="23" t="str">
        <f t="shared" si="2"/>
        <v/>
      </c>
      <c r="H32" s="26" t="str">
        <f t="shared" si="3"/>
        <v/>
      </c>
      <c r="I32" s="16" t="str">
        <f t="shared" si="4"/>
        <v/>
      </c>
      <c r="J32" s="10"/>
    </row>
    <row r="33" spans="1:10" ht="14.5" x14ac:dyDescent="0.35">
      <c r="A33" s="14"/>
      <c r="B33" s="29"/>
      <c r="C33" s="15"/>
      <c r="D33" s="21" t="str">
        <f>IFERROR(LOOKUP(EvaluationTable[[#This Row],[BBBEE             Level]],{"Non",1,2,3,4,5,6,7,8},{0,20,18,14,12,8,6,4,2}),"")</f>
        <v/>
      </c>
      <c r="E33" s="21">
        <f t="shared" si="0"/>
        <v>0</v>
      </c>
      <c r="F33" s="16" t="str">
        <f t="shared" si="1"/>
        <v/>
      </c>
      <c r="G33" s="23" t="str">
        <f t="shared" si="2"/>
        <v/>
      </c>
      <c r="H33" s="26" t="str">
        <f t="shared" si="3"/>
        <v/>
      </c>
      <c r="I33" s="16" t="str">
        <f t="shared" si="4"/>
        <v/>
      </c>
      <c r="J33" s="10"/>
    </row>
    <row r="34" spans="1:10" ht="14.5" x14ac:dyDescent="0.35">
      <c r="A34" s="14"/>
      <c r="B34" s="29"/>
      <c r="C34" s="15"/>
      <c r="D34" s="21" t="str">
        <f>IFERROR(LOOKUP(EvaluationTable[[#This Row],[BBBEE             Level]],{"Non",1,2,3,4,5,6,7,8},{0,20,18,14,12,8,6,4,2}),"")</f>
        <v/>
      </c>
      <c r="E34" s="21">
        <f t="shared" si="0"/>
        <v>0</v>
      </c>
      <c r="F34" s="16" t="str">
        <f t="shared" si="1"/>
        <v/>
      </c>
      <c r="G34" s="23" t="str">
        <f t="shared" si="2"/>
        <v/>
      </c>
      <c r="H34" s="26" t="str">
        <f t="shared" si="3"/>
        <v/>
      </c>
      <c r="I34" s="16" t="str">
        <f t="shared" si="4"/>
        <v/>
      </c>
      <c r="J34" s="10"/>
    </row>
    <row r="35" spans="1:10" ht="14.5" x14ac:dyDescent="0.35">
      <c r="A35" s="14"/>
      <c r="B35" s="29"/>
      <c r="C35" s="15"/>
      <c r="D35" s="21" t="str">
        <f>IFERROR(LOOKUP(EvaluationTable[[#This Row],[BBBEE             Level]],{"Non",1,2,3,4,5,6,7,8},{0,20,18,14,12,8,6,4,2}),"")</f>
        <v/>
      </c>
      <c r="E35" s="21">
        <f t="shared" si="0"/>
        <v>0</v>
      </c>
      <c r="F35" s="16" t="str">
        <f t="shared" si="1"/>
        <v/>
      </c>
      <c r="G35" s="23" t="str">
        <f t="shared" si="2"/>
        <v/>
      </c>
      <c r="H35" s="26" t="str">
        <f t="shared" si="3"/>
        <v/>
      </c>
      <c r="I35" s="16" t="str">
        <f t="shared" si="4"/>
        <v/>
      </c>
      <c r="J35" s="10"/>
    </row>
    <row r="36" spans="1:10" ht="14.5" x14ac:dyDescent="0.35">
      <c r="A36" s="14"/>
      <c r="B36" s="29"/>
      <c r="C36" s="15"/>
      <c r="D36" s="21" t="str">
        <f>IFERROR(LOOKUP(EvaluationTable[[#This Row],[BBBEE             Level]],{"Non",1,2,3,4,5,6,7,8},{0,20,18,14,12,8,6,4,2}),"")</f>
        <v/>
      </c>
      <c r="E36" s="21">
        <f t="shared" si="0"/>
        <v>0</v>
      </c>
      <c r="F36" s="16" t="str">
        <f t="shared" si="1"/>
        <v/>
      </c>
      <c r="G36" s="23" t="str">
        <f t="shared" si="2"/>
        <v/>
      </c>
      <c r="H36" s="26" t="str">
        <f t="shared" si="3"/>
        <v/>
      </c>
      <c r="I36" s="16" t="str">
        <f t="shared" si="4"/>
        <v/>
      </c>
      <c r="J36" s="10"/>
    </row>
    <row r="37" spans="1:10" ht="14.5" x14ac:dyDescent="0.35">
      <c r="A37" s="14"/>
      <c r="B37" s="29"/>
      <c r="C37" s="15"/>
      <c r="D37" s="21" t="str">
        <f>IFERROR(LOOKUP(EvaluationTable[[#This Row],[BBBEE             Level]],{"Non",1,2,3,4,5,6,7,8},{0,20,18,14,12,8,6,4,2}),"")</f>
        <v/>
      </c>
      <c r="E37" s="21">
        <f t="shared" si="0"/>
        <v>0</v>
      </c>
      <c r="F37" s="16" t="str">
        <f t="shared" si="1"/>
        <v/>
      </c>
      <c r="G37" s="23" t="str">
        <f t="shared" si="2"/>
        <v/>
      </c>
      <c r="H37" s="26" t="str">
        <f t="shared" si="3"/>
        <v/>
      </c>
      <c r="I37" s="16" t="str">
        <f t="shared" si="4"/>
        <v/>
      </c>
      <c r="J37" s="10"/>
    </row>
    <row r="38" spans="1:10" ht="14.5" x14ac:dyDescent="0.35">
      <c r="A38" s="14"/>
      <c r="B38" s="29"/>
      <c r="C38" s="15"/>
      <c r="D38" s="21" t="str">
        <f>IFERROR(LOOKUP(EvaluationTable[[#This Row],[BBBEE             Level]],{"Non",1,2,3,4,5,6,7,8},{0,20,18,14,12,8,6,4,2}),"")</f>
        <v/>
      </c>
      <c r="E38" s="21">
        <f t="shared" si="0"/>
        <v>0</v>
      </c>
      <c r="F38" s="16" t="str">
        <f t="shared" si="1"/>
        <v/>
      </c>
      <c r="G38" s="23" t="str">
        <f t="shared" si="2"/>
        <v/>
      </c>
      <c r="H38" s="26" t="str">
        <f t="shared" si="3"/>
        <v/>
      </c>
      <c r="I38" s="16" t="str">
        <f t="shared" si="4"/>
        <v/>
      </c>
      <c r="J38" s="10"/>
    </row>
    <row r="39" spans="1:10" ht="14.5" x14ac:dyDescent="0.35">
      <c r="A39" s="14"/>
      <c r="B39" s="29"/>
      <c r="C39" s="15"/>
      <c r="D39" s="21" t="str">
        <f>IFERROR(LOOKUP(EvaluationTable[[#This Row],[BBBEE             Level]],{"Non",1,2,3,4,5,6,7,8},{0,20,18,14,12,8,6,4,2}),"")</f>
        <v/>
      </c>
      <c r="E39" s="21">
        <f t="shared" ref="E39:E70" si="5">IF(J39="Non-Compliant","",B39)</f>
        <v>0</v>
      </c>
      <c r="F39" s="16" t="str">
        <f t="shared" ref="F39:F70" si="6">IFERROR(IF(J39="Non-Compliant"," ",SUM(1-(B39-$D$5)/$D$5)*80),"")</f>
        <v/>
      </c>
      <c r="G39" s="23" t="str">
        <f t="shared" ref="G39:G70" si="7">IF($F39&lt;81,$F39,"")</f>
        <v/>
      </c>
      <c r="H39" s="26" t="str">
        <f t="shared" ref="H39:H70" si="8">IFERROR(IF(J39="Non-Compliant","",D39+F39),"")</f>
        <v/>
      </c>
      <c r="I39" s="16" t="str">
        <f t="shared" ref="I39:I70" si="9">IFERROR(RANK(H39,Points),"")</f>
        <v/>
      </c>
      <c r="J39" s="10"/>
    </row>
    <row r="40" spans="1:10" ht="14.5" x14ac:dyDescent="0.35">
      <c r="A40" s="14"/>
      <c r="B40" s="29"/>
      <c r="C40" s="15"/>
      <c r="D40" s="21" t="str">
        <f>IFERROR(LOOKUP(EvaluationTable[[#This Row],[BBBEE             Level]],{"Non",1,2,3,4,5,6,7,8},{0,20,18,14,12,8,6,4,2}),"")</f>
        <v/>
      </c>
      <c r="E40" s="21">
        <f t="shared" si="5"/>
        <v>0</v>
      </c>
      <c r="F40" s="16" t="str">
        <f t="shared" si="6"/>
        <v/>
      </c>
      <c r="G40" s="23" t="str">
        <f t="shared" si="7"/>
        <v/>
      </c>
      <c r="H40" s="26" t="str">
        <f t="shared" si="8"/>
        <v/>
      </c>
      <c r="I40" s="16" t="str">
        <f t="shared" si="9"/>
        <v/>
      </c>
      <c r="J40" s="10"/>
    </row>
    <row r="41" spans="1:10" ht="14.5" x14ac:dyDescent="0.35">
      <c r="A41" s="14"/>
      <c r="B41" s="29"/>
      <c r="C41" s="15"/>
      <c r="D41" s="21" t="str">
        <f>IFERROR(LOOKUP(EvaluationTable[[#This Row],[BBBEE             Level]],{"Non",1,2,3,4,5,6,7,8},{0,20,18,14,12,8,6,4,2}),"")</f>
        <v/>
      </c>
      <c r="E41" s="21">
        <f t="shared" si="5"/>
        <v>0</v>
      </c>
      <c r="F41" s="16" t="str">
        <f t="shared" si="6"/>
        <v/>
      </c>
      <c r="G41" s="23" t="str">
        <f t="shared" si="7"/>
        <v/>
      </c>
      <c r="H41" s="26" t="str">
        <f t="shared" si="8"/>
        <v/>
      </c>
      <c r="I41" s="16" t="str">
        <f t="shared" si="9"/>
        <v/>
      </c>
      <c r="J41" s="10"/>
    </row>
    <row r="42" spans="1:10" ht="14.5" x14ac:dyDescent="0.35">
      <c r="A42" s="14"/>
      <c r="B42" s="29"/>
      <c r="C42" s="15"/>
      <c r="D42" s="21" t="str">
        <f>IFERROR(LOOKUP(EvaluationTable[[#This Row],[BBBEE             Level]],{"Non",1,2,3,4,5,6,7,8},{0,20,18,14,12,8,6,4,2}),"")</f>
        <v/>
      </c>
      <c r="E42" s="21">
        <f t="shared" si="5"/>
        <v>0</v>
      </c>
      <c r="F42" s="16" t="str">
        <f t="shared" si="6"/>
        <v/>
      </c>
      <c r="G42" s="23" t="str">
        <f t="shared" si="7"/>
        <v/>
      </c>
      <c r="H42" s="26" t="str">
        <f t="shared" si="8"/>
        <v/>
      </c>
      <c r="I42" s="16" t="str">
        <f t="shared" si="9"/>
        <v/>
      </c>
      <c r="J42" s="10"/>
    </row>
    <row r="43" spans="1:10" ht="14.5" x14ac:dyDescent="0.35">
      <c r="A43" s="14"/>
      <c r="B43" s="29"/>
      <c r="C43" s="15"/>
      <c r="D43" s="21" t="str">
        <f>IFERROR(LOOKUP(EvaluationTable[[#This Row],[BBBEE             Level]],{"Non",1,2,3,4,5,6,7,8},{0,20,18,14,12,8,6,4,2}),"")</f>
        <v/>
      </c>
      <c r="E43" s="21">
        <f t="shared" si="5"/>
        <v>0</v>
      </c>
      <c r="F43" s="16" t="str">
        <f t="shared" si="6"/>
        <v/>
      </c>
      <c r="G43" s="23" t="str">
        <f t="shared" si="7"/>
        <v/>
      </c>
      <c r="H43" s="26" t="str">
        <f t="shared" si="8"/>
        <v/>
      </c>
      <c r="I43" s="16" t="str">
        <f t="shared" si="9"/>
        <v/>
      </c>
      <c r="J43" s="10"/>
    </row>
    <row r="44" spans="1:10" ht="14.5" x14ac:dyDescent="0.35">
      <c r="A44" s="14"/>
      <c r="B44" s="29"/>
      <c r="C44" s="15"/>
      <c r="D44" s="21" t="str">
        <f>IFERROR(LOOKUP(EvaluationTable[[#This Row],[BBBEE             Level]],{"Non",1,2,3,4,5,6,7,8},{0,20,18,14,12,8,6,4,2}),"")</f>
        <v/>
      </c>
      <c r="E44" s="21">
        <f t="shared" si="5"/>
        <v>0</v>
      </c>
      <c r="F44" s="16" t="str">
        <f t="shared" si="6"/>
        <v/>
      </c>
      <c r="G44" s="23" t="str">
        <f t="shared" si="7"/>
        <v/>
      </c>
      <c r="H44" s="26" t="str">
        <f t="shared" si="8"/>
        <v/>
      </c>
      <c r="I44" s="16" t="str">
        <f t="shared" si="9"/>
        <v/>
      </c>
      <c r="J44" s="10"/>
    </row>
    <row r="45" spans="1:10" ht="14.5" x14ac:dyDescent="0.35">
      <c r="A45" s="14"/>
      <c r="B45" s="29"/>
      <c r="C45" s="15"/>
      <c r="D45" s="21" t="str">
        <f>IFERROR(LOOKUP(EvaluationTable[[#This Row],[BBBEE             Level]],{"Non",1,2,3,4,5,6,7,8},{0,20,18,14,12,8,6,4,2}),"")</f>
        <v/>
      </c>
      <c r="E45" s="21">
        <f t="shared" si="5"/>
        <v>0</v>
      </c>
      <c r="F45" s="16" t="str">
        <f t="shared" si="6"/>
        <v/>
      </c>
      <c r="G45" s="23" t="str">
        <f t="shared" si="7"/>
        <v/>
      </c>
      <c r="H45" s="26" t="str">
        <f t="shared" si="8"/>
        <v/>
      </c>
      <c r="I45" s="16" t="str">
        <f t="shared" si="9"/>
        <v/>
      </c>
      <c r="J45" s="10"/>
    </row>
    <row r="46" spans="1:10" ht="14.5" x14ac:dyDescent="0.35">
      <c r="A46" s="14"/>
      <c r="B46" s="29"/>
      <c r="C46" s="15"/>
      <c r="D46" s="21" t="str">
        <f>IFERROR(LOOKUP(EvaluationTable[[#This Row],[BBBEE             Level]],{"Non",1,2,3,4,5,6,7,8},{0,20,18,14,12,8,6,4,2}),"")</f>
        <v/>
      </c>
      <c r="E46" s="21">
        <f t="shared" si="5"/>
        <v>0</v>
      </c>
      <c r="F46" s="16" t="str">
        <f t="shared" si="6"/>
        <v/>
      </c>
      <c r="G46" s="23" t="str">
        <f t="shared" si="7"/>
        <v/>
      </c>
      <c r="H46" s="26" t="str">
        <f t="shared" si="8"/>
        <v/>
      </c>
      <c r="I46" s="16" t="str">
        <f t="shared" si="9"/>
        <v/>
      </c>
      <c r="J46" s="10"/>
    </row>
    <row r="47" spans="1:10" ht="14.5" x14ac:dyDescent="0.35">
      <c r="A47" s="14"/>
      <c r="B47" s="29"/>
      <c r="C47" s="15"/>
      <c r="D47" s="21" t="str">
        <f>IFERROR(LOOKUP(EvaluationTable[[#This Row],[BBBEE             Level]],{"Non",1,2,3,4,5,6,7,8},{0,20,18,14,12,8,6,4,2}),"")</f>
        <v/>
      </c>
      <c r="E47" s="21">
        <f t="shared" si="5"/>
        <v>0</v>
      </c>
      <c r="F47" s="16" t="str">
        <f t="shared" si="6"/>
        <v/>
      </c>
      <c r="G47" s="23" t="str">
        <f t="shared" si="7"/>
        <v/>
      </c>
      <c r="H47" s="26" t="str">
        <f t="shared" si="8"/>
        <v/>
      </c>
      <c r="I47" s="16" t="str">
        <f t="shared" si="9"/>
        <v/>
      </c>
      <c r="J47" s="10"/>
    </row>
    <row r="48" spans="1:10" ht="14.5" x14ac:dyDescent="0.35">
      <c r="A48" s="14"/>
      <c r="B48" s="29"/>
      <c r="C48" s="15"/>
      <c r="D48" s="21" t="str">
        <f>IFERROR(LOOKUP(EvaluationTable[[#This Row],[BBBEE             Level]],{"Non",1,2,3,4,5,6,7,8},{0,20,18,14,12,8,6,4,2}),"")</f>
        <v/>
      </c>
      <c r="E48" s="21">
        <f t="shared" si="5"/>
        <v>0</v>
      </c>
      <c r="F48" s="16" t="str">
        <f t="shared" si="6"/>
        <v/>
      </c>
      <c r="G48" s="23" t="str">
        <f t="shared" si="7"/>
        <v/>
      </c>
      <c r="H48" s="26" t="str">
        <f t="shared" si="8"/>
        <v/>
      </c>
      <c r="I48" s="16" t="str">
        <f t="shared" si="9"/>
        <v/>
      </c>
      <c r="J48" s="10"/>
    </row>
    <row r="49" spans="1:10" ht="14.5" x14ac:dyDescent="0.35">
      <c r="A49" s="14"/>
      <c r="B49" s="29"/>
      <c r="C49" s="15"/>
      <c r="D49" s="21" t="str">
        <f>IFERROR(LOOKUP(EvaluationTable[[#This Row],[BBBEE             Level]],{"Non",1,2,3,4,5,6,7,8},{0,20,18,14,12,8,6,4,2}),"")</f>
        <v/>
      </c>
      <c r="E49" s="21">
        <f t="shared" si="5"/>
        <v>0</v>
      </c>
      <c r="F49" s="16" t="str">
        <f t="shared" si="6"/>
        <v/>
      </c>
      <c r="G49" s="23" t="str">
        <f t="shared" si="7"/>
        <v/>
      </c>
      <c r="H49" s="26" t="str">
        <f t="shared" si="8"/>
        <v/>
      </c>
      <c r="I49" s="16" t="str">
        <f t="shared" si="9"/>
        <v/>
      </c>
      <c r="J49" s="10"/>
    </row>
    <row r="50" spans="1:10" ht="14.5" x14ac:dyDescent="0.35">
      <c r="A50" s="14"/>
      <c r="B50" s="29"/>
      <c r="C50" s="15"/>
      <c r="D50" s="21" t="str">
        <f>IFERROR(LOOKUP(EvaluationTable[[#This Row],[BBBEE             Level]],{"Non",1,2,3,4,5,6,7,8},{0,20,18,14,12,8,6,4,2}),"")</f>
        <v/>
      </c>
      <c r="E50" s="21">
        <f t="shared" si="5"/>
        <v>0</v>
      </c>
      <c r="F50" s="16" t="str">
        <f t="shared" si="6"/>
        <v/>
      </c>
      <c r="G50" s="23" t="str">
        <f t="shared" si="7"/>
        <v/>
      </c>
      <c r="H50" s="26" t="str">
        <f t="shared" si="8"/>
        <v/>
      </c>
      <c r="I50" s="16" t="str">
        <f t="shared" si="9"/>
        <v/>
      </c>
      <c r="J50" s="10"/>
    </row>
    <row r="51" spans="1:10" ht="14.5" x14ac:dyDescent="0.35">
      <c r="A51" s="14"/>
      <c r="B51" s="29"/>
      <c r="C51" s="15"/>
      <c r="D51" s="21" t="str">
        <f>IFERROR(LOOKUP(EvaluationTable[[#This Row],[BBBEE             Level]],{"Non",1,2,3,4,5,6,7,8},{0,20,18,14,12,8,6,4,2}),"")</f>
        <v/>
      </c>
      <c r="E51" s="21">
        <f t="shared" si="5"/>
        <v>0</v>
      </c>
      <c r="F51" s="16" t="str">
        <f t="shared" si="6"/>
        <v/>
      </c>
      <c r="G51" s="23" t="str">
        <f t="shared" si="7"/>
        <v/>
      </c>
      <c r="H51" s="26" t="str">
        <f t="shared" si="8"/>
        <v/>
      </c>
      <c r="I51" s="16" t="str">
        <f t="shared" si="9"/>
        <v/>
      </c>
      <c r="J51" s="10"/>
    </row>
    <row r="52" spans="1:10" ht="14.5" x14ac:dyDescent="0.35">
      <c r="A52" s="14"/>
      <c r="B52" s="29"/>
      <c r="C52" s="15"/>
      <c r="D52" s="21" t="str">
        <f>IFERROR(LOOKUP(EvaluationTable[[#This Row],[BBBEE             Level]],{"Non",1,2,3,4,5,6,7,8},{0,20,18,14,12,8,6,4,2}),"")</f>
        <v/>
      </c>
      <c r="E52" s="21">
        <f t="shared" si="5"/>
        <v>0</v>
      </c>
      <c r="F52" s="16" t="str">
        <f t="shared" si="6"/>
        <v/>
      </c>
      <c r="G52" s="23" t="str">
        <f t="shared" si="7"/>
        <v/>
      </c>
      <c r="H52" s="26" t="str">
        <f t="shared" si="8"/>
        <v/>
      </c>
      <c r="I52" s="16" t="str">
        <f t="shared" si="9"/>
        <v/>
      </c>
      <c r="J52" s="10"/>
    </row>
    <row r="53" spans="1:10" ht="14.5" x14ac:dyDescent="0.35">
      <c r="A53" s="14"/>
      <c r="B53" s="29"/>
      <c r="C53" s="15"/>
      <c r="D53" s="21" t="str">
        <f>IFERROR(LOOKUP(EvaluationTable[[#This Row],[BBBEE             Level]],{"Non",1,2,3,4,5,6,7,8},{0,20,18,14,12,8,6,4,2}),"")</f>
        <v/>
      </c>
      <c r="E53" s="21">
        <f t="shared" si="5"/>
        <v>0</v>
      </c>
      <c r="F53" s="16" t="str">
        <f t="shared" si="6"/>
        <v/>
      </c>
      <c r="G53" s="23" t="str">
        <f t="shared" si="7"/>
        <v/>
      </c>
      <c r="H53" s="26" t="str">
        <f t="shared" si="8"/>
        <v/>
      </c>
      <c r="I53" s="16" t="str">
        <f t="shared" si="9"/>
        <v/>
      </c>
      <c r="J53" s="10"/>
    </row>
    <row r="54" spans="1:10" ht="14.5" x14ac:dyDescent="0.35">
      <c r="A54" s="14"/>
      <c r="B54" s="29"/>
      <c r="C54" s="15"/>
      <c r="D54" s="21" t="str">
        <f>IFERROR(LOOKUP(EvaluationTable[[#This Row],[BBBEE             Level]],{"Non",1,2,3,4,5,6,7,8},{0,20,18,14,12,8,6,4,2}),"")</f>
        <v/>
      </c>
      <c r="E54" s="21">
        <f t="shared" si="5"/>
        <v>0</v>
      </c>
      <c r="F54" s="16" t="str">
        <f t="shared" si="6"/>
        <v/>
      </c>
      <c r="G54" s="23" t="str">
        <f t="shared" si="7"/>
        <v/>
      </c>
      <c r="H54" s="26" t="str">
        <f t="shared" si="8"/>
        <v/>
      </c>
      <c r="I54" s="16" t="str">
        <f t="shared" si="9"/>
        <v/>
      </c>
      <c r="J54" s="10"/>
    </row>
    <row r="55" spans="1:10" ht="14.5" x14ac:dyDescent="0.35">
      <c r="A55" s="14"/>
      <c r="B55" s="29"/>
      <c r="C55" s="15"/>
      <c r="D55" s="21" t="str">
        <f>IFERROR(LOOKUP(EvaluationTable[[#This Row],[BBBEE             Level]],{"Non",1,2,3,4,5,6,7,8},{0,20,18,14,12,8,6,4,2}),"")</f>
        <v/>
      </c>
      <c r="E55" s="21">
        <f t="shared" si="5"/>
        <v>0</v>
      </c>
      <c r="F55" s="16" t="str">
        <f t="shared" si="6"/>
        <v/>
      </c>
      <c r="G55" s="23" t="str">
        <f t="shared" si="7"/>
        <v/>
      </c>
      <c r="H55" s="26" t="str">
        <f t="shared" si="8"/>
        <v/>
      </c>
      <c r="I55" s="16" t="str">
        <f t="shared" si="9"/>
        <v/>
      </c>
      <c r="J55" s="10"/>
    </row>
    <row r="56" spans="1:10" ht="14.5" x14ac:dyDescent="0.35">
      <c r="A56" s="14"/>
      <c r="B56" s="29"/>
      <c r="C56" s="15"/>
      <c r="D56" s="21" t="str">
        <f>IFERROR(LOOKUP(EvaluationTable[[#This Row],[BBBEE             Level]],{"Non",1,2,3,4,5,6,7,8},{0,20,18,14,12,8,6,4,2}),"")</f>
        <v/>
      </c>
      <c r="E56" s="21">
        <f t="shared" si="5"/>
        <v>0</v>
      </c>
      <c r="F56" s="16" t="str">
        <f t="shared" si="6"/>
        <v/>
      </c>
      <c r="G56" s="23" t="str">
        <f t="shared" si="7"/>
        <v/>
      </c>
      <c r="H56" s="26" t="str">
        <f t="shared" si="8"/>
        <v/>
      </c>
      <c r="I56" s="16" t="str">
        <f t="shared" si="9"/>
        <v/>
      </c>
      <c r="J56" s="10"/>
    </row>
    <row r="57" spans="1:10" ht="14.5" x14ac:dyDescent="0.35">
      <c r="A57" s="14"/>
      <c r="B57" s="29"/>
      <c r="C57" s="15"/>
      <c r="D57" s="21" t="str">
        <f>IFERROR(LOOKUP(EvaluationTable[[#This Row],[BBBEE             Level]],{"Non",1,2,3,4,5,6,7,8},{0,20,18,14,12,8,6,4,2}),"")</f>
        <v/>
      </c>
      <c r="E57" s="21">
        <f t="shared" si="5"/>
        <v>0</v>
      </c>
      <c r="F57" s="16" t="str">
        <f t="shared" si="6"/>
        <v/>
      </c>
      <c r="G57" s="23" t="str">
        <f t="shared" si="7"/>
        <v/>
      </c>
      <c r="H57" s="26" t="str">
        <f t="shared" si="8"/>
        <v/>
      </c>
      <c r="I57" s="16" t="str">
        <f t="shared" si="9"/>
        <v/>
      </c>
      <c r="J57" s="10"/>
    </row>
    <row r="58" spans="1:10" ht="14.5" x14ac:dyDescent="0.35">
      <c r="A58" s="14"/>
      <c r="B58" s="29"/>
      <c r="C58" s="15"/>
      <c r="D58" s="21" t="str">
        <f>IFERROR(LOOKUP(EvaluationTable[[#This Row],[BBBEE             Level]],{"Non",1,2,3,4,5,6,7,8},{0,20,18,14,12,8,6,4,2}),"")</f>
        <v/>
      </c>
      <c r="E58" s="21">
        <f t="shared" si="5"/>
        <v>0</v>
      </c>
      <c r="F58" s="16" t="str">
        <f t="shared" si="6"/>
        <v/>
      </c>
      <c r="G58" s="23" t="str">
        <f t="shared" si="7"/>
        <v/>
      </c>
      <c r="H58" s="26" t="str">
        <f t="shared" si="8"/>
        <v/>
      </c>
      <c r="I58" s="16" t="str">
        <f t="shared" si="9"/>
        <v/>
      </c>
      <c r="J58" s="10"/>
    </row>
    <row r="59" spans="1:10" ht="14.5" x14ac:dyDescent="0.35">
      <c r="A59" s="14"/>
      <c r="B59" s="29"/>
      <c r="C59" s="15"/>
      <c r="D59" s="21" t="str">
        <f>IFERROR(LOOKUP(EvaluationTable[[#This Row],[BBBEE             Level]],{"Non",1,2,3,4,5,6,7,8},{0,20,18,14,12,8,6,4,2}),"")</f>
        <v/>
      </c>
      <c r="E59" s="21">
        <f t="shared" si="5"/>
        <v>0</v>
      </c>
      <c r="F59" s="16" t="str">
        <f t="shared" si="6"/>
        <v/>
      </c>
      <c r="G59" s="23" t="str">
        <f t="shared" si="7"/>
        <v/>
      </c>
      <c r="H59" s="26" t="str">
        <f t="shared" si="8"/>
        <v/>
      </c>
      <c r="I59" s="16" t="str">
        <f t="shared" si="9"/>
        <v/>
      </c>
      <c r="J59" s="10"/>
    </row>
    <row r="60" spans="1:10" ht="14.5" x14ac:dyDescent="0.35">
      <c r="A60" s="14"/>
      <c r="B60" s="29"/>
      <c r="C60" s="15"/>
      <c r="D60" s="21" t="str">
        <f>IFERROR(LOOKUP(EvaluationTable[[#This Row],[BBBEE             Level]],{"Non",1,2,3,4,5,6,7,8},{0,20,18,14,12,8,6,4,2}),"")</f>
        <v/>
      </c>
      <c r="E60" s="21">
        <f t="shared" si="5"/>
        <v>0</v>
      </c>
      <c r="F60" s="16" t="str">
        <f t="shared" si="6"/>
        <v/>
      </c>
      <c r="G60" s="23" t="str">
        <f t="shared" si="7"/>
        <v/>
      </c>
      <c r="H60" s="26" t="str">
        <f t="shared" si="8"/>
        <v/>
      </c>
      <c r="I60" s="16" t="str">
        <f t="shared" si="9"/>
        <v/>
      </c>
      <c r="J60" s="10"/>
    </row>
    <row r="61" spans="1:10" ht="14.5" x14ac:dyDescent="0.35">
      <c r="A61" s="14"/>
      <c r="B61" s="29"/>
      <c r="C61" s="15"/>
      <c r="D61" s="21" t="str">
        <f>IFERROR(LOOKUP(EvaluationTable[[#This Row],[BBBEE             Level]],{"Non",1,2,3,4,5,6,7,8},{0,20,18,14,12,8,6,4,2}),"")</f>
        <v/>
      </c>
      <c r="E61" s="21">
        <f t="shared" si="5"/>
        <v>0</v>
      </c>
      <c r="F61" s="16" t="str">
        <f t="shared" si="6"/>
        <v/>
      </c>
      <c r="G61" s="23" t="str">
        <f t="shared" si="7"/>
        <v/>
      </c>
      <c r="H61" s="26" t="str">
        <f t="shared" si="8"/>
        <v/>
      </c>
      <c r="I61" s="16" t="str">
        <f t="shared" si="9"/>
        <v/>
      </c>
      <c r="J61" s="10"/>
    </row>
    <row r="62" spans="1:10" ht="14.5" x14ac:dyDescent="0.35">
      <c r="A62" s="14"/>
      <c r="B62" s="29"/>
      <c r="C62" s="15"/>
      <c r="D62" s="21" t="str">
        <f>IFERROR(LOOKUP(EvaluationTable[[#This Row],[BBBEE             Level]],{"Non",1,2,3,4,5,6,7,8},{0,20,18,14,12,8,6,4,2}),"")</f>
        <v/>
      </c>
      <c r="E62" s="21">
        <f t="shared" si="5"/>
        <v>0</v>
      </c>
      <c r="F62" s="16" t="str">
        <f t="shared" si="6"/>
        <v/>
      </c>
      <c r="G62" s="23" t="str">
        <f t="shared" si="7"/>
        <v/>
      </c>
      <c r="H62" s="26" t="str">
        <f t="shared" si="8"/>
        <v/>
      </c>
      <c r="I62" s="16" t="str">
        <f t="shared" si="9"/>
        <v/>
      </c>
      <c r="J62" s="10"/>
    </row>
    <row r="63" spans="1:10" ht="14.5" x14ac:dyDescent="0.35">
      <c r="A63" s="14"/>
      <c r="B63" s="29"/>
      <c r="C63" s="15"/>
      <c r="D63" s="21" t="str">
        <f>IFERROR(LOOKUP(EvaluationTable[[#This Row],[BBBEE             Level]],{"Non",1,2,3,4,5,6,7,8},{0,20,18,14,12,8,6,4,2}),"")</f>
        <v/>
      </c>
      <c r="E63" s="21">
        <f t="shared" si="5"/>
        <v>0</v>
      </c>
      <c r="F63" s="16" t="str">
        <f t="shared" si="6"/>
        <v/>
      </c>
      <c r="G63" s="23" t="str">
        <f t="shared" si="7"/>
        <v/>
      </c>
      <c r="H63" s="26" t="str">
        <f t="shared" si="8"/>
        <v/>
      </c>
      <c r="I63" s="16" t="str">
        <f t="shared" si="9"/>
        <v/>
      </c>
      <c r="J63" s="10"/>
    </row>
    <row r="64" spans="1:10" ht="14.5" x14ac:dyDescent="0.35">
      <c r="A64" s="14"/>
      <c r="B64" s="29"/>
      <c r="C64" s="15"/>
      <c r="D64" s="21" t="str">
        <f>IFERROR(LOOKUP(EvaluationTable[[#This Row],[BBBEE             Level]],{"Non",1,2,3,4,5,6,7,8},{0,20,18,14,12,8,6,4,2}),"")</f>
        <v/>
      </c>
      <c r="E64" s="21">
        <f t="shared" si="5"/>
        <v>0</v>
      </c>
      <c r="F64" s="16" t="str">
        <f t="shared" si="6"/>
        <v/>
      </c>
      <c r="G64" s="23" t="str">
        <f t="shared" si="7"/>
        <v/>
      </c>
      <c r="H64" s="26" t="str">
        <f t="shared" si="8"/>
        <v/>
      </c>
      <c r="I64" s="16" t="str">
        <f t="shared" si="9"/>
        <v/>
      </c>
      <c r="J64" s="10"/>
    </row>
    <row r="65" spans="1:10" ht="14.5" x14ac:dyDescent="0.35">
      <c r="A65" s="14"/>
      <c r="B65" s="29"/>
      <c r="C65" s="15"/>
      <c r="D65" s="21" t="str">
        <f>IFERROR(LOOKUP(EvaluationTable[[#This Row],[BBBEE             Level]],{"Non",1,2,3,4,5,6,7,8},{0,20,18,14,12,8,6,4,2}),"")</f>
        <v/>
      </c>
      <c r="E65" s="21">
        <f t="shared" si="5"/>
        <v>0</v>
      </c>
      <c r="F65" s="16" t="str">
        <f t="shared" si="6"/>
        <v/>
      </c>
      <c r="G65" s="23" t="str">
        <f t="shared" si="7"/>
        <v/>
      </c>
      <c r="H65" s="26" t="str">
        <f t="shared" si="8"/>
        <v/>
      </c>
      <c r="I65" s="16" t="str">
        <f t="shared" si="9"/>
        <v/>
      </c>
      <c r="J65" s="10"/>
    </row>
    <row r="66" spans="1:10" ht="14.5" x14ac:dyDescent="0.35">
      <c r="A66" s="14"/>
      <c r="B66" s="29"/>
      <c r="C66" s="15"/>
      <c r="D66" s="21" t="str">
        <f>IFERROR(LOOKUP(EvaluationTable[[#This Row],[BBBEE             Level]],{"Non",1,2,3,4,5,6,7,8},{0,20,18,14,12,8,6,4,2}),"")</f>
        <v/>
      </c>
      <c r="E66" s="21">
        <f t="shared" si="5"/>
        <v>0</v>
      </c>
      <c r="F66" s="16" t="str">
        <f t="shared" si="6"/>
        <v/>
      </c>
      <c r="G66" s="23" t="str">
        <f t="shared" si="7"/>
        <v/>
      </c>
      <c r="H66" s="26" t="str">
        <f t="shared" si="8"/>
        <v/>
      </c>
      <c r="I66" s="16" t="str">
        <f t="shared" si="9"/>
        <v/>
      </c>
      <c r="J66" s="10"/>
    </row>
    <row r="67" spans="1:10" ht="14.5" x14ac:dyDescent="0.35">
      <c r="A67" s="14"/>
      <c r="B67" s="29"/>
      <c r="C67" s="15"/>
      <c r="D67" s="21" t="str">
        <f>IFERROR(LOOKUP(EvaluationTable[[#This Row],[BBBEE             Level]],{"Non",1,2,3,4,5,6,7,8},{0,20,18,14,12,8,6,4,2}),"")</f>
        <v/>
      </c>
      <c r="E67" s="21">
        <f t="shared" si="5"/>
        <v>0</v>
      </c>
      <c r="F67" s="16" t="str">
        <f t="shared" si="6"/>
        <v/>
      </c>
      <c r="G67" s="23" t="str">
        <f t="shared" si="7"/>
        <v/>
      </c>
      <c r="H67" s="26" t="str">
        <f t="shared" si="8"/>
        <v/>
      </c>
      <c r="I67" s="16" t="str">
        <f t="shared" si="9"/>
        <v/>
      </c>
      <c r="J67" s="10"/>
    </row>
    <row r="68" spans="1:10" ht="14.5" x14ac:dyDescent="0.35">
      <c r="A68" s="14"/>
      <c r="B68" s="29"/>
      <c r="C68" s="15"/>
      <c r="D68" s="21" t="str">
        <f>IFERROR(LOOKUP(EvaluationTable[[#This Row],[BBBEE             Level]],{"Non",1,2,3,4,5,6,7,8},{0,20,18,14,12,8,6,4,2}),"")</f>
        <v/>
      </c>
      <c r="E68" s="21">
        <f t="shared" si="5"/>
        <v>0</v>
      </c>
      <c r="F68" s="16" t="str">
        <f t="shared" si="6"/>
        <v/>
      </c>
      <c r="G68" s="23" t="str">
        <f t="shared" si="7"/>
        <v/>
      </c>
      <c r="H68" s="26" t="str">
        <f t="shared" si="8"/>
        <v/>
      </c>
      <c r="I68" s="16" t="str">
        <f t="shared" si="9"/>
        <v/>
      </c>
      <c r="J68" s="10"/>
    </row>
    <row r="69" spans="1:10" ht="14.5" x14ac:dyDescent="0.35">
      <c r="A69" s="14"/>
      <c r="B69" s="29"/>
      <c r="C69" s="15"/>
      <c r="D69" s="21" t="str">
        <f>IFERROR(LOOKUP(EvaluationTable[[#This Row],[BBBEE             Level]],{"Non",1,2,3,4,5,6,7,8},{0,20,18,14,12,8,6,4,2}),"")</f>
        <v/>
      </c>
      <c r="E69" s="21">
        <f t="shared" si="5"/>
        <v>0</v>
      </c>
      <c r="F69" s="16" t="str">
        <f t="shared" si="6"/>
        <v/>
      </c>
      <c r="G69" s="23" t="str">
        <f t="shared" si="7"/>
        <v/>
      </c>
      <c r="H69" s="26" t="str">
        <f t="shared" si="8"/>
        <v/>
      </c>
      <c r="I69" s="16" t="str">
        <f t="shared" si="9"/>
        <v/>
      </c>
      <c r="J69" s="10"/>
    </row>
    <row r="70" spans="1:10" ht="14.5" x14ac:dyDescent="0.35">
      <c r="A70" s="14"/>
      <c r="B70" s="29"/>
      <c r="C70" s="15"/>
      <c r="D70" s="21" t="str">
        <f>IFERROR(LOOKUP(EvaluationTable[[#This Row],[BBBEE             Level]],{"Non",1,2,3,4,5,6,7,8},{0,20,18,14,12,8,6,4,2}),"")</f>
        <v/>
      </c>
      <c r="E70" s="21">
        <f t="shared" si="5"/>
        <v>0</v>
      </c>
      <c r="F70" s="16" t="str">
        <f t="shared" si="6"/>
        <v/>
      </c>
      <c r="G70" s="23" t="str">
        <f t="shared" si="7"/>
        <v/>
      </c>
      <c r="H70" s="26" t="str">
        <f t="shared" si="8"/>
        <v/>
      </c>
      <c r="I70" s="16" t="str">
        <f t="shared" si="9"/>
        <v/>
      </c>
      <c r="J70" s="10"/>
    </row>
    <row r="71" spans="1:10" ht="14.5" x14ac:dyDescent="0.35">
      <c r="A71" s="14"/>
      <c r="B71" s="29"/>
      <c r="C71" s="15"/>
      <c r="D71" s="21" t="str">
        <f>IFERROR(LOOKUP(EvaluationTable[[#This Row],[BBBEE             Level]],{"Non",1,2,3,4,5,6,7,8},{0,20,18,14,12,8,6,4,2}),"")</f>
        <v/>
      </c>
      <c r="E71" s="21">
        <f t="shared" ref="E71:E102" si="10">IF(J71="Non-Compliant","",B71)</f>
        <v>0</v>
      </c>
      <c r="F71" s="16" t="str">
        <f t="shared" ref="F71:F102" si="11">IFERROR(IF(J71="Non-Compliant"," ",SUM(1-(B71-$D$5)/$D$5)*80),"")</f>
        <v/>
      </c>
      <c r="G71" s="23" t="str">
        <f t="shared" ref="G71:G102" si="12">IF($F71&lt;81,$F71,"")</f>
        <v/>
      </c>
      <c r="H71" s="26" t="str">
        <f t="shared" ref="H71:H102" si="13">IFERROR(IF(J71="Non-Compliant","",D71+F71),"")</f>
        <v/>
      </c>
      <c r="I71" s="16" t="str">
        <f t="shared" ref="I71:I102" si="14">IFERROR(RANK(H71,Points),"")</f>
        <v/>
      </c>
      <c r="J71" s="10"/>
    </row>
    <row r="72" spans="1:10" ht="14.5" x14ac:dyDescent="0.35">
      <c r="A72" s="14"/>
      <c r="B72" s="29"/>
      <c r="C72" s="15"/>
      <c r="D72" s="21" t="str">
        <f>IFERROR(LOOKUP(EvaluationTable[[#This Row],[BBBEE             Level]],{"Non",1,2,3,4,5,6,7,8},{0,20,18,14,12,8,6,4,2}),"")</f>
        <v/>
      </c>
      <c r="E72" s="21">
        <f t="shared" si="10"/>
        <v>0</v>
      </c>
      <c r="F72" s="16" t="str">
        <f t="shared" si="11"/>
        <v/>
      </c>
      <c r="G72" s="23" t="str">
        <f t="shared" si="12"/>
        <v/>
      </c>
      <c r="H72" s="26" t="str">
        <f t="shared" si="13"/>
        <v/>
      </c>
      <c r="I72" s="16" t="str">
        <f t="shared" si="14"/>
        <v/>
      </c>
      <c r="J72" s="10"/>
    </row>
    <row r="73" spans="1:10" ht="14.5" x14ac:dyDescent="0.35">
      <c r="A73" s="14"/>
      <c r="B73" s="29"/>
      <c r="C73" s="15"/>
      <c r="D73" s="21" t="str">
        <f>IFERROR(LOOKUP(EvaluationTable[[#This Row],[BBBEE             Level]],{"Non",1,2,3,4,5,6,7,8},{0,20,18,14,12,8,6,4,2}),"")</f>
        <v/>
      </c>
      <c r="E73" s="21">
        <f t="shared" si="10"/>
        <v>0</v>
      </c>
      <c r="F73" s="16" t="str">
        <f t="shared" si="11"/>
        <v/>
      </c>
      <c r="G73" s="23" t="str">
        <f t="shared" si="12"/>
        <v/>
      </c>
      <c r="H73" s="26" t="str">
        <f t="shared" si="13"/>
        <v/>
      </c>
      <c r="I73" s="16" t="str">
        <f t="shared" si="14"/>
        <v/>
      </c>
      <c r="J73" s="10"/>
    </row>
    <row r="74" spans="1:10" ht="14.5" x14ac:dyDescent="0.35">
      <c r="A74" s="14"/>
      <c r="B74" s="29"/>
      <c r="C74" s="15"/>
      <c r="D74" s="21" t="str">
        <f>IFERROR(LOOKUP(EvaluationTable[[#This Row],[BBBEE             Level]],{"Non",1,2,3,4,5,6,7,8},{0,20,18,14,12,8,6,4,2}),"")</f>
        <v/>
      </c>
      <c r="E74" s="21">
        <f t="shared" si="10"/>
        <v>0</v>
      </c>
      <c r="F74" s="16" t="str">
        <f t="shared" si="11"/>
        <v/>
      </c>
      <c r="G74" s="23" t="str">
        <f t="shared" si="12"/>
        <v/>
      </c>
      <c r="H74" s="26" t="str">
        <f t="shared" si="13"/>
        <v/>
      </c>
      <c r="I74" s="16" t="str">
        <f t="shared" si="14"/>
        <v/>
      </c>
      <c r="J74" s="10"/>
    </row>
    <row r="75" spans="1:10" ht="14.5" x14ac:dyDescent="0.35">
      <c r="A75" s="14"/>
      <c r="B75" s="29"/>
      <c r="C75" s="15"/>
      <c r="D75" s="21" t="str">
        <f>IFERROR(LOOKUP(EvaluationTable[[#This Row],[BBBEE             Level]],{"Non",1,2,3,4,5,6,7,8},{0,20,18,14,12,8,6,4,2}),"")</f>
        <v/>
      </c>
      <c r="E75" s="21">
        <f t="shared" si="10"/>
        <v>0</v>
      </c>
      <c r="F75" s="16" t="str">
        <f t="shared" si="11"/>
        <v/>
      </c>
      <c r="G75" s="23" t="str">
        <f t="shared" si="12"/>
        <v/>
      </c>
      <c r="H75" s="26" t="str">
        <f t="shared" si="13"/>
        <v/>
      </c>
      <c r="I75" s="16" t="str">
        <f t="shared" si="14"/>
        <v/>
      </c>
      <c r="J75" s="10"/>
    </row>
    <row r="76" spans="1:10" ht="14.5" x14ac:dyDescent="0.35">
      <c r="A76" s="14"/>
      <c r="B76" s="29"/>
      <c r="C76" s="15"/>
      <c r="D76" s="21" t="str">
        <f>IFERROR(LOOKUP(EvaluationTable[[#This Row],[BBBEE             Level]],{"Non",1,2,3,4,5,6,7,8},{0,20,18,14,12,8,6,4,2}),"")</f>
        <v/>
      </c>
      <c r="E76" s="21">
        <f t="shared" si="10"/>
        <v>0</v>
      </c>
      <c r="F76" s="16" t="str">
        <f t="shared" si="11"/>
        <v/>
      </c>
      <c r="G76" s="23" t="str">
        <f t="shared" si="12"/>
        <v/>
      </c>
      <c r="H76" s="26" t="str">
        <f t="shared" si="13"/>
        <v/>
      </c>
      <c r="I76" s="16" t="str">
        <f t="shared" si="14"/>
        <v/>
      </c>
      <c r="J76" s="10"/>
    </row>
    <row r="77" spans="1:10" ht="14.5" x14ac:dyDescent="0.35">
      <c r="A77" s="14"/>
      <c r="B77" s="29"/>
      <c r="C77" s="15"/>
      <c r="D77" s="21" t="str">
        <f>IFERROR(LOOKUP(EvaluationTable[[#This Row],[BBBEE             Level]],{"Non",1,2,3,4,5,6,7,8},{0,20,18,14,12,8,6,4,2}),"")</f>
        <v/>
      </c>
      <c r="E77" s="21">
        <f t="shared" si="10"/>
        <v>0</v>
      </c>
      <c r="F77" s="16" t="str">
        <f t="shared" si="11"/>
        <v/>
      </c>
      <c r="G77" s="23" t="str">
        <f t="shared" si="12"/>
        <v/>
      </c>
      <c r="H77" s="26" t="str">
        <f t="shared" si="13"/>
        <v/>
      </c>
      <c r="I77" s="16" t="str">
        <f t="shared" si="14"/>
        <v/>
      </c>
      <c r="J77" s="10"/>
    </row>
    <row r="78" spans="1:10" ht="14.5" x14ac:dyDescent="0.35">
      <c r="A78" s="14"/>
      <c r="B78" s="29"/>
      <c r="C78" s="15"/>
      <c r="D78" s="21" t="str">
        <f>IFERROR(LOOKUP(EvaluationTable[[#This Row],[BBBEE             Level]],{"Non",1,2,3,4,5,6,7,8},{0,20,18,14,12,8,6,4,2}),"")</f>
        <v/>
      </c>
      <c r="E78" s="21">
        <f t="shared" si="10"/>
        <v>0</v>
      </c>
      <c r="F78" s="16" t="str">
        <f t="shared" si="11"/>
        <v/>
      </c>
      <c r="G78" s="23" t="str">
        <f t="shared" si="12"/>
        <v/>
      </c>
      <c r="H78" s="26" t="str">
        <f t="shared" si="13"/>
        <v/>
      </c>
      <c r="I78" s="16" t="str">
        <f t="shared" si="14"/>
        <v/>
      </c>
      <c r="J78" s="10"/>
    </row>
    <row r="79" spans="1:10" ht="14.5" x14ac:dyDescent="0.35">
      <c r="A79" s="14"/>
      <c r="B79" s="29"/>
      <c r="C79" s="15"/>
      <c r="D79" s="21" t="str">
        <f>IFERROR(LOOKUP(EvaluationTable[[#This Row],[BBBEE             Level]],{"Non",1,2,3,4,5,6,7,8},{0,20,18,14,12,8,6,4,2}),"")</f>
        <v/>
      </c>
      <c r="E79" s="21">
        <f t="shared" si="10"/>
        <v>0</v>
      </c>
      <c r="F79" s="16" t="str">
        <f t="shared" si="11"/>
        <v/>
      </c>
      <c r="G79" s="23" t="str">
        <f t="shared" si="12"/>
        <v/>
      </c>
      <c r="H79" s="26" t="str">
        <f t="shared" si="13"/>
        <v/>
      </c>
      <c r="I79" s="16" t="str">
        <f t="shared" si="14"/>
        <v/>
      </c>
      <c r="J79" s="10"/>
    </row>
    <row r="80" spans="1:10" ht="14.5" x14ac:dyDescent="0.35">
      <c r="A80" s="14"/>
      <c r="B80" s="29"/>
      <c r="C80" s="15"/>
      <c r="D80" s="21" t="str">
        <f>IFERROR(LOOKUP(EvaluationTable[[#This Row],[BBBEE             Level]],{"Non",1,2,3,4,5,6,7,8},{0,20,18,14,12,8,6,4,2}),"")</f>
        <v/>
      </c>
      <c r="E80" s="21">
        <f t="shared" si="10"/>
        <v>0</v>
      </c>
      <c r="F80" s="16" t="str">
        <f t="shared" si="11"/>
        <v/>
      </c>
      <c r="G80" s="23" t="str">
        <f t="shared" si="12"/>
        <v/>
      </c>
      <c r="H80" s="26" t="str">
        <f t="shared" si="13"/>
        <v/>
      </c>
      <c r="I80" s="16" t="str">
        <f t="shared" si="14"/>
        <v/>
      </c>
      <c r="J80" s="10"/>
    </row>
    <row r="81" spans="1:10" ht="14.5" x14ac:dyDescent="0.35">
      <c r="A81" s="14"/>
      <c r="B81" s="29"/>
      <c r="C81" s="15"/>
      <c r="D81" s="21" t="str">
        <f>IFERROR(LOOKUP(EvaluationTable[[#This Row],[BBBEE             Level]],{"Non",1,2,3,4,5,6,7,8},{0,20,18,14,12,8,6,4,2}),"")</f>
        <v/>
      </c>
      <c r="E81" s="21">
        <f t="shared" si="10"/>
        <v>0</v>
      </c>
      <c r="F81" s="16" t="str">
        <f t="shared" si="11"/>
        <v/>
      </c>
      <c r="G81" s="23" t="str">
        <f t="shared" si="12"/>
        <v/>
      </c>
      <c r="H81" s="26" t="str">
        <f t="shared" si="13"/>
        <v/>
      </c>
      <c r="I81" s="16" t="str">
        <f t="shared" si="14"/>
        <v/>
      </c>
      <c r="J81" s="10"/>
    </row>
    <row r="82" spans="1:10" ht="14.5" x14ac:dyDescent="0.35">
      <c r="A82" s="14"/>
      <c r="B82" s="29"/>
      <c r="C82" s="15"/>
      <c r="D82" s="21" t="str">
        <f>IFERROR(LOOKUP(EvaluationTable[[#This Row],[BBBEE             Level]],{"Non",1,2,3,4,5,6,7,8},{0,20,18,14,12,8,6,4,2}),"")</f>
        <v/>
      </c>
      <c r="E82" s="21">
        <f t="shared" si="10"/>
        <v>0</v>
      </c>
      <c r="F82" s="16" t="str">
        <f t="shared" si="11"/>
        <v/>
      </c>
      <c r="G82" s="23" t="str">
        <f t="shared" si="12"/>
        <v/>
      </c>
      <c r="H82" s="26" t="str">
        <f t="shared" si="13"/>
        <v/>
      </c>
      <c r="I82" s="16" t="str">
        <f t="shared" si="14"/>
        <v/>
      </c>
      <c r="J82" s="10"/>
    </row>
    <row r="83" spans="1:10" ht="14.5" x14ac:dyDescent="0.35">
      <c r="A83" s="14"/>
      <c r="B83" s="29"/>
      <c r="C83" s="15"/>
      <c r="D83" s="21" t="str">
        <f>IFERROR(LOOKUP(EvaluationTable[[#This Row],[BBBEE             Level]],{"Non",1,2,3,4,5,6,7,8},{0,20,18,14,12,8,6,4,2}),"")</f>
        <v/>
      </c>
      <c r="E83" s="21">
        <f t="shared" si="10"/>
        <v>0</v>
      </c>
      <c r="F83" s="16" t="str">
        <f t="shared" si="11"/>
        <v/>
      </c>
      <c r="G83" s="23" t="str">
        <f t="shared" si="12"/>
        <v/>
      </c>
      <c r="H83" s="26" t="str">
        <f t="shared" si="13"/>
        <v/>
      </c>
      <c r="I83" s="16" t="str">
        <f t="shared" si="14"/>
        <v/>
      </c>
      <c r="J83" s="10"/>
    </row>
    <row r="84" spans="1:10" ht="14.5" x14ac:dyDescent="0.35">
      <c r="A84" s="14"/>
      <c r="B84" s="29"/>
      <c r="C84" s="15"/>
      <c r="D84" s="21" t="str">
        <f>IFERROR(LOOKUP(EvaluationTable[[#This Row],[BBBEE             Level]],{"Non",1,2,3,4,5,6,7,8},{0,20,18,14,12,8,6,4,2}),"")</f>
        <v/>
      </c>
      <c r="E84" s="21">
        <f t="shared" si="10"/>
        <v>0</v>
      </c>
      <c r="F84" s="16" t="str">
        <f t="shared" si="11"/>
        <v/>
      </c>
      <c r="G84" s="23" t="str">
        <f t="shared" si="12"/>
        <v/>
      </c>
      <c r="H84" s="26" t="str">
        <f t="shared" si="13"/>
        <v/>
      </c>
      <c r="I84" s="16" t="str">
        <f t="shared" si="14"/>
        <v/>
      </c>
      <c r="J84" s="10"/>
    </row>
    <row r="85" spans="1:10" ht="14.5" x14ac:dyDescent="0.35">
      <c r="A85" s="14"/>
      <c r="B85" s="29"/>
      <c r="C85" s="15"/>
      <c r="D85" s="21" t="str">
        <f>IFERROR(LOOKUP(EvaluationTable[[#This Row],[BBBEE             Level]],{"Non",1,2,3,4,5,6,7,8},{0,20,18,14,12,8,6,4,2}),"")</f>
        <v/>
      </c>
      <c r="E85" s="21">
        <f t="shared" si="10"/>
        <v>0</v>
      </c>
      <c r="F85" s="16" t="str">
        <f t="shared" si="11"/>
        <v/>
      </c>
      <c r="G85" s="23" t="str">
        <f t="shared" si="12"/>
        <v/>
      </c>
      <c r="H85" s="26" t="str">
        <f t="shared" si="13"/>
        <v/>
      </c>
      <c r="I85" s="16" t="str">
        <f t="shared" si="14"/>
        <v/>
      </c>
      <c r="J85" s="10"/>
    </row>
    <row r="86" spans="1:10" ht="14.5" x14ac:dyDescent="0.35">
      <c r="A86" s="14"/>
      <c r="B86" s="29"/>
      <c r="C86" s="15"/>
      <c r="D86" s="21" t="str">
        <f>IFERROR(LOOKUP(EvaluationTable[[#This Row],[BBBEE             Level]],{"Non",1,2,3,4,5,6,7,8},{0,20,18,14,12,8,6,4,2}),"")</f>
        <v/>
      </c>
      <c r="E86" s="21">
        <f t="shared" si="10"/>
        <v>0</v>
      </c>
      <c r="F86" s="16" t="str">
        <f t="shared" si="11"/>
        <v/>
      </c>
      <c r="G86" s="23" t="str">
        <f t="shared" si="12"/>
        <v/>
      </c>
      <c r="H86" s="26" t="str">
        <f t="shared" si="13"/>
        <v/>
      </c>
      <c r="I86" s="16" t="str">
        <f t="shared" si="14"/>
        <v/>
      </c>
      <c r="J86" s="10"/>
    </row>
    <row r="87" spans="1:10" ht="14.5" x14ac:dyDescent="0.35">
      <c r="A87" s="14"/>
      <c r="B87" s="29"/>
      <c r="C87" s="15"/>
      <c r="D87" s="21" t="str">
        <f>IFERROR(LOOKUP(EvaluationTable[[#This Row],[BBBEE             Level]],{"Non",1,2,3,4,5,6,7,8},{0,20,18,14,12,8,6,4,2}),"")</f>
        <v/>
      </c>
      <c r="E87" s="21">
        <f t="shared" si="10"/>
        <v>0</v>
      </c>
      <c r="F87" s="16" t="str">
        <f t="shared" si="11"/>
        <v/>
      </c>
      <c r="G87" s="23" t="str">
        <f t="shared" si="12"/>
        <v/>
      </c>
      <c r="H87" s="26" t="str">
        <f t="shared" si="13"/>
        <v/>
      </c>
      <c r="I87" s="16" t="str">
        <f t="shared" si="14"/>
        <v/>
      </c>
      <c r="J87" s="10"/>
    </row>
    <row r="88" spans="1:10" ht="14.5" x14ac:dyDescent="0.35">
      <c r="A88" s="14"/>
      <c r="B88" s="29"/>
      <c r="C88" s="15"/>
      <c r="D88" s="21" t="str">
        <f>IFERROR(LOOKUP(EvaluationTable[[#This Row],[BBBEE             Level]],{"Non",1,2,3,4,5,6,7,8},{0,20,18,14,12,8,6,4,2}),"")</f>
        <v/>
      </c>
      <c r="E88" s="21">
        <f t="shared" si="10"/>
        <v>0</v>
      </c>
      <c r="F88" s="16" t="str">
        <f t="shared" si="11"/>
        <v/>
      </c>
      <c r="G88" s="23" t="str">
        <f t="shared" si="12"/>
        <v/>
      </c>
      <c r="H88" s="26" t="str">
        <f t="shared" si="13"/>
        <v/>
      </c>
      <c r="I88" s="16" t="str">
        <f t="shared" si="14"/>
        <v/>
      </c>
      <c r="J88" s="10"/>
    </row>
    <row r="89" spans="1:10" ht="14.5" x14ac:dyDescent="0.35">
      <c r="A89" s="14"/>
      <c r="B89" s="29"/>
      <c r="C89" s="15"/>
      <c r="D89" s="21" t="str">
        <f>IFERROR(LOOKUP(EvaluationTable[[#This Row],[BBBEE             Level]],{"Non",1,2,3,4,5,6,7,8},{0,20,18,14,12,8,6,4,2}),"")</f>
        <v/>
      </c>
      <c r="E89" s="21">
        <f t="shared" si="10"/>
        <v>0</v>
      </c>
      <c r="F89" s="16" t="str">
        <f t="shared" si="11"/>
        <v/>
      </c>
      <c r="G89" s="23" t="str">
        <f t="shared" si="12"/>
        <v/>
      </c>
      <c r="H89" s="26" t="str">
        <f t="shared" si="13"/>
        <v/>
      </c>
      <c r="I89" s="16" t="str">
        <f t="shared" si="14"/>
        <v/>
      </c>
      <c r="J89" s="10"/>
    </row>
    <row r="90" spans="1:10" ht="14.5" x14ac:dyDescent="0.35">
      <c r="A90" s="14"/>
      <c r="B90" s="29"/>
      <c r="C90" s="15"/>
      <c r="D90" s="21" t="str">
        <f>IFERROR(LOOKUP(EvaluationTable[[#This Row],[BBBEE             Level]],{"Non",1,2,3,4,5,6,7,8},{0,20,18,14,12,8,6,4,2}),"")</f>
        <v/>
      </c>
      <c r="E90" s="21">
        <f t="shared" si="10"/>
        <v>0</v>
      </c>
      <c r="F90" s="16" t="str">
        <f t="shared" si="11"/>
        <v/>
      </c>
      <c r="G90" s="23" t="str">
        <f t="shared" si="12"/>
        <v/>
      </c>
      <c r="H90" s="26" t="str">
        <f t="shared" si="13"/>
        <v/>
      </c>
      <c r="I90" s="16" t="str">
        <f t="shared" si="14"/>
        <v/>
      </c>
      <c r="J90" s="10"/>
    </row>
    <row r="91" spans="1:10" ht="14.5" x14ac:dyDescent="0.35">
      <c r="A91" s="14"/>
      <c r="B91" s="29"/>
      <c r="C91" s="15"/>
      <c r="D91" s="21" t="str">
        <f>IFERROR(LOOKUP(EvaluationTable[[#This Row],[BBBEE             Level]],{"Non",1,2,3,4,5,6,7,8},{0,20,18,14,12,8,6,4,2}),"")</f>
        <v/>
      </c>
      <c r="E91" s="21">
        <f t="shared" si="10"/>
        <v>0</v>
      </c>
      <c r="F91" s="16" t="str">
        <f t="shared" si="11"/>
        <v/>
      </c>
      <c r="G91" s="23" t="str">
        <f t="shared" si="12"/>
        <v/>
      </c>
      <c r="H91" s="26" t="str">
        <f t="shared" si="13"/>
        <v/>
      </c>
      <c r="I91" s="16" t="str">
        <f t="shared" si="14"/>
        <v/>
      </c>
      <c r="J91" s="10"/>
    </row>
    <row r="92" spans="1:10" ht="14.5" x14ac:dyDescent="0.35">
      <c r="A92" s="14"/>
      <c r="B92" s="29"/>
      <c r="C92" s="15"/>
      <c r="D92" s="21" t="str">
        <f>IFERROR(LOOKUP(EvaluationTable[[#This Row],[BBBEE             Level]],{"Non",1,2,3,4,5,6,7,8},{0,20,18,14,12,8,6,4,2}),"")</f>
        <v/>
      </c>
      <c r="E92" s="21">
        <f t="shared" si="10"/>
        <v>0</v>
      </c>
      <c r="F92" s="16" t="str">
        <f t="shared" si="11"/>
        <v/>
      </c>
      <c r="G92" s="23" t="str">
        <f t="shared" si="12"/>
        <v/>
      </c>
      <c r="H92" s="26" t="str">
        <f t="shared" si="13"/>
        <v/>
      </c>
      <c r="I92" s="16" t="str">
        <f t="shared" si="14"/>
        <v/>
      </c>
      <c r="J92" s="10"/>
    </row>
    <row r="93" spans="1:10" ht="14.5" x14ac:dyDescent="0.35">
      <c r="A93" s="14"/>
      <c r="B93" s="29"/>
      <c r="C93" s="15"/>
      <c r="D93" s="21" t="str">
        <f>IFERROR(LOOKUP(EvaluationTable[[#This Row],[BBBEE             Level]],{"Non",1,2,3,4,5,6,7,8},{0,20,18,14,12,8,6,4,2}),"")</f>
        <v/>
      </c>
      <c r="E93" s="21">
        <f t="shared" si="10"/>
        <v>0</v>
      </c>
      <c r="F93" s="16" t="str">
        <f t="shared" si="11"/>
        <v/>
      </c>
      <c r="G93" s="23" t="str">
        <f t="shared" si="12"/>
        <v/>
      </c>
      <c r="H93" s="26" t="str">
        <f t="shared" si="13"/>
        <v/>
      </c>
      <c r="I93" s="16" t="str">
        <f t="shared" si="14"/>
        <v/>
      </c>
      <c r="J93" s="10"/>
    </row>
    <row r="94" spans="1:10" ht="14.5" x14ac:dyDescent="0.35">
      <c r="A94" s="14"/>
      <c r="B94" s="29"/>
      <c r="C94" s="15"/>
      <c r="D94" s="21" t="str">
        <f>IFERROR(LOOKUP(EvaluationTable[[#This Row],[BBBEE             Level]],{"Non",1,2,3,4,5,6,7,8},{0,20,18,14,12,8,6,4,2}),"")</f>
        <v/>
      </c>
      <c r="E94" s="21">
        <f t="shared" si="10"/>
        <v>0</v>
      </c>
      <c r="F94" s="16" t="str">
        <f t="shared" si="11"/>
        <v/>
      </c>
      <c r="G94" s="23" t="str">
        <f t="shared" si="12"/>
        <v/>
      </c>
      <c r="H94" s="26" t="str">
        <f t="shared" si="13"/>
        <v/>
      </c>
      <c r="I94" s="16" t="str">
        <f t="shared" si="14"/>
        <v/>
      </c>
      <c r="J94" s="10"/>
    </row>
    <row r="95" spans="1:10" ht="14.5" x14ac:dyDescent="0.35">
      <c r="A95" s="14"/>
      <c r="B95" s="29"/>
      <c r="C95" s="15"/>
      <c r="D95" s="21" t="str">
        <f>IFERROR(LOOKUP(EvaluationTable[[#This Row],[BBBEE             Level]],{"Non",1,2,3,4,5,6,7,8},{0,20,18,14,12,8,6,4,2}),"")</f>
        <v/>
      </c>
      <c r="E95" s="21">
        <f t="shared" si="10"/>
        <v>0</v>
      </c>
      <c r="F95" s="16" t="str">
        <f t="shared" si="11"/>
        <v/>
      </c>
      <c r="G95" s="23" t="str">
        <f t="shared" si="12"/>
        <v/>
      </c>
      <c r="H95" s="26" t="str">
        <f t="shared" si="13"/>
        <v/>
      </c>
      <c r="I95" s="16" t="str">
        <f t="shared" si="14"/>
        <v/>
      </c>
      <c r="J95" s="10"/>
    </row>
    <row r="96" spans="1:10" ht="14.5" x14ac:dyDescent="0.35">
      <c r="A96" s="14"/>
      <c r="B96" s="29"/>
      <c r="C96" s="15"/>
      <c r="D96" s="21" t="str">
        <f>IFERROR(LOOKUP(EvaluationTable[[#This Row],[BBBEE             Level]],{"Non",1,2,3,4,5,6,7,8},{0,20,18,14,12,8,6,4,2}),"")</f>
        <v/>
      </c>
      <c r="E96" s="21">
        <f t="shared" si="10"/>
        <v>0</v>
      </c>
      <c r="F96" s="16" t="str">
        <f t="shared" si="11"/>
        <v/>
      </c>
      <c r="G96" s="23" t="str">
        <f t="shared" si="12"/>
        <v/>
      </c>
      <c r="H96" s="26" t="str">
        <f t="shared" si="13"/>
        <v/>
      </c>
      <c r="I96" s="16" t="str">
        <f t="shared" si="14"/>
        <v/>
      </c>
      <c r="J96" s="10"/>
    </row>
    <row r="97" spans="1:10" ht="14.5" x14ac:dyDescent="0.35">
      <c r="A97" s="14"/>
      <c r="B97" s="29"/>
      <c r="C97" s="15"/>
      <c r="D97" s="21" t="str">
        <f>IFERROR(LOOKUP(EvaluationTable[[#This Row],[BBBEE             Level]],{"Non",1,2,3,4,5,6,7,8},{0,20,18,14,12,8,6,4,2}),"")</f>
        <v/>
      </c>
      <c r="E97" s="21">
        <f t="shared" si="10"/>
        <v>0</v>
      </c>
      <c r="F97" s="16" t="str">
        <f t="shared" si="11"/>
        <v/>
      </c>
      <c r="G97" s="23" t="str">
        <f t="shared" si="12"/>
        <v/>
      </c>
      <c r="H97" s="26" t="str">
        <f t="shared" si="13"/>
        <v/>
      </c>
      <c r="I97" s="16" t="str">
        <f t="shared" si="14"/>
        <v/>
      </c>
      <c r="J97" s="10"/>
    </row>
    <row r="98" spans="1:10" ht="14.5" x14ac:dyDescent="0.35">
      <c r="A98" s="14"/>
      <c r="B98" s="29"/>
      <c r="C98" s="15"/>
      <c r="D98" s="21" t="str">
        <f>IFERROR(LOOKUP(EvaluationTable[[#This Row],[BBBEE             Level]],{"Non",1,2,3,4,5,6,7,8},{0,20,18,14,12,8,6,4,2}),"")</f>
        <v/>
      </c>
      <c r="E98" s="21">
        <f t="shared" si="10"/>
        <v>0</v>
      </c>
      <c r="F98" s="16" t="str">
        <f t="shared" si="11"/>
        <v/>
      </c>
      <c r="G98" s="23" t="str">
        <f t="shared" si="12"/>
        <v/>
      </c>
      <c r="H98" s="26" t="str">
        <f t="shared" si="13"/>
        <v/>
      </c>
      <c r="I98" s="16" t="str">
        <f t="shared" si="14"/>
        <v/>
      </c>
      <c r="J98" s="10"/>
    </row>
    <row r="99" spans="1:10" ht="14.5" x14ac:dyDescent="0.35">
      <c r="A99" s="14"/>
      <c r="B99" s="29"/>
      <c r="C99" s="15"/>
      <c r="D99" s="21" t="str">
        <f>IFERROR(LOOKUP(EvaluationTable[[#This Row],[BBBEE             Level]],{"Non",1,2,3,4,5,6,7,8},{0,20,18,14,12,8,6,4,2}),"")</f>
        <v/>
      </c>
      <c r="E99" s="21">
        <f t="shared" si="10"/>
        <v>0</v>
      </c>
      <c r="F99" s="16" t="str">
        <f t="shared" si="11"/>
        <v/>
      </c>
      <c r="G99" s="23" t="str">
        <f t="shared" si="12"/>
        <v/>
      </c>
      <c r="H99" s="26" t="str">
        <f t="shared" si="13"/>
        <v/>
      </c>
      <c r="I99" s="16" t="str">
        <f t="shared" si="14"/>
        <v/>
      </c>
      <c r="J99" s="10"/>
    </row>
    <row r="100" spans="1:10" ht="14.5" x14ac:dyDescent="0.35">
      <c r="A100" s="14"/>
      <c r="B100" s="29"/>
      <c r="C100" s="15"/>
      <c r="D100" s="21" t="str">
        <f>IFERROR(LOOKUP(EvaluationTable[[#This Row],[BBBEE             Level]],{"Non",1,2,3,4,5,6,7,8},{0,20,18,14,12,8,6,4,2}),"")</f>
        <v/>
      </c>
      <c r="E100" s="21">
        <f t="shared" si="10"/>
        <v>0</v>
      </c>
      <c r="F100" s="16" t="str">
        <f t="shared" si="11"/>
        <v/>
      </c>
      <c r="G100" s="23" t="str">
        <f t="shared" si="12"/>
        <v/>
      </c>
      <c r="H100" s="26" t="str">
        <f t="shared" si="13"/>
        <v/>
      </c>
      <c r="I100" s="16" t="str">
        <f t="shared" si="14"/>
        <v/>
      </c>
      <c r="J100" s="10"/>
    </row>
    <row r="101" spans="1:10" ht="14.5" x14ac:dyDescent="0.35">
      <c r="A101" s="14"/>
      <c r="B101" s="29"/>
      <c r="C101" s="15"/>
      <c r="D101" s="21" t="str">
        <f>IFERROR(LOOKUP(EvaluationTable[[#This Row],[BBBEE             Level]],{"Non",1,2,3,4,5,6,7,8},{0,20,18,14,12,8,6,4,2}),"")</f>
        <v/>
      </c>
      <c r="E101" s="21">
        <f t="shared" si="10"/>
        <v>0</v>
      </c>
      <c r="F101" s="16" t="str">
        <f t="shared" si="11"/>
        <v/>
      </c>
      <c r="G101" s="23" t="str">
        <f t="shared" si="12"/>
        <v/>
      </c>
      <c r="H101" s="26" t="str">
        <f t="shared" si="13"/>
        <v/>
      </c>
      <c r="I101" s="16" t="str">
        <f t="shared" si="14"/>
        <v/>
      </c>
      <c r="J101" s="10"/>
    </row>
    <row r="102" spans="1:10" ht="14.5" x14ac:dyDescent="0.35">
      <c r="A102" s="14"/>
      <c r="B102" s="29"/>
      <c r="C102" s="15"/>
      <c r="D102" s="21" t="str">
        <f>IFERROR(LOOKUP(EvaluationTable[[#This Row],[BBBEE             Level]],{"Non",1,2,3,4,5,6,7,8},{0,20,18,14,12,8,6,4,2}),"")</f>
        <v/>
      </c>
      <c r="E102" s="21">
        <f t="shared" si="10"/>
        <v>0</v>
      </c>
      <c r="F102" s="16" t="str">
        <f t="shared" si="11"/>
        <v/>
      </c>
      <c r="G102" s="23" t="str">
        <f t="shared" si="12"/>
        <v/>
      </c>
      <c r="H102" s="26" t="str">
        <f t="shared" si="13"/>
        <v/>
      </c>
      <c r="I102" s="16" t="str">
        <f t="shared" si="14"/>
        <v/>
      </c>
      <c r="J102" s="10"/>
    </row>
    <row r="103" spans="1:10" ht="14.5" x14ac:dyDescent="0.35">
      <c r="A103" s="14"/>
      <c r="B103" s="29"/>
      <c r="C103" s="15"/>
      <c r="D103" s="21" t="str">
        <f>IFERROR(LOOKUP(EvaluationTable[[#This Row],[BBBEE             Level]],{"Non",1,2,3,4,5,6,7,8},{0,20,18,14,12,8,6,4,2}),"")</f>
        <v/>
      </c>
      <c r="E103" s="21">
        <f t="shared" ref="E103:E134" si="15">IF(J103="Non-Compliant","",B103)</f>
        <v>0</v>
      </c>
      <c r="F103" s="16" t="str">
        <f t="shared" ref="F103:F134" si="16">IFERROR(IF(J103="Non-Compliant"," ",SUM(1-(B103-$D$5)/$D$5)*80),"")</f>
        <v/>
      </c>
      <c r="G103" s="23" t="str">
        <f t="shared" ref="G103:G134" si="17">IF($F103&lt;81,$F103,"")</f>
        <v/>
      </c>
      <c r="H103" s="26" t="str">
        <f t="shared" ref="H103:H134" si="18">IFERROR(IF(J103="Non-Compliant","",D103+F103),"")</f>
        <v/>
      </c>
      <c r="I103" s="16" t="str">
        <f t="shared" ref="I103:I134" si="19">IFERROR(RANK(H103,Points),"")</f>
        <v/>
      </c>
      <c r="J103" s="10"/>
    </row>
    <row r="104" spans="1:10" ht="14.5" x14ac:dyDescent="0.35">
      <c r="A104" s="14"/>
      <c r="B104" s="29"/>
      <c r="C104" s="15"/>
      <c r="D104" s="21" t="str">
        <f>IFERROR(LOOKUP(EvaluationTable[[#This Row],[BBBEE             Level]],{"Non",1,2,3,4,5,6,7,8},{0,20,18,14,12,8,6,4,2}),"")</f>
        <v/>
      </c>
      <c r="E104" s="21">
        <f t="shared" si="15"/>
        <v>0</v>
      </c>
      <c r="F104" s="16" t="str">
        <f t="shared" si="16"/>
        <v/>
      </c>
      <c r="G104" s="23" t="str">
        <f t="shared" si="17"/>
        <v/>
      </c>
      <c r="H104" s="26" t="str">
        <f t="shared" si="18"/>
        <v/>
      </c>
      <c r="I104" s="16" t="str">
        <f t="shared" si="19"/>
        <v/>
      </c>
      <c r="J104" s="10"/>
    </row>
    <row r="105" spans="1:10" ht="14.5" x14ac:dyDescent="0.35">
      <c r="A105" s="14"/>
      <c r="B105" s="29"/>
      <c r="C105" s="15"/>
      <c r="D105" s="21" t="str">
        <f>IFERROR(LOOKUP(EvaluationTable[[#This Row],[BBBEE             Level]],{"Non",1,2,3,4,5,6,7,8},{0,20,18,14,12,8,6,4,2}),"")</f>
        <v/>
      </c>
      <c r="E105" s="21">
        <f t="shared" si="15"/>
        <v>0</v>
      </c>
      <c r="F105" s="16" t="str">
        <f t="shared" si="16"/>
        <v/>
      </c>
      <c r="G105" s="23" t="str">
        <f t="shared" si="17"/>
        <v/>
      </c>
      <c r="H105" s="26" t="str">
        <f t="shared" si="18"/>
        <v/>
      </c>
      <c r="I105" s="16" t="str">
        <f t="shared" si="19"/>
        <v/>
      </c>
      <c r="J105" s="10"/>
    </row>
    <row r="106" spans="1:10" ht="14.5" x14ac:dyDescent="0.35">
      <c r="A106" s="14"/>
      <c r="B106" s="29"/>
      <c r="C106" s="15"/>
      <c r="D106" s="21" t="str">
        <f>IFERROR(LOOKUP(EvaluationTable[[#This Row],[BBBEE             Level]],{"Non",1,2,3,4,5,6,7,8},{0,20,18,14,12,8,6,4,2}),"")</f>
        <v/>
      </c>
      <c r="E106" s="21">
        <f t="shared" si="15"/>
        <v>0</v>
      </c>
      <c r="F106" s="16" t="str">
        <f t="shared" si="16"/>
        <v/>
      </c>
      <c r="G106" s="23" t="str">
        <f t="shared" si="17"/>
        <v/>
      </c>
      <c r="H106" s="26" t="str">
        <f t="shared" si="18"/>
        <v/>
      </c>
      <c r="I106" s="16" t="str">
        <f t="shared" si="19"/>
        <v/>
      </c>
      <c r="J106" s="10"/>
    </row>
    <row r="107" spans="1:10" ht="14.5" x14ac:dyDescent="0.35">
      <c r="A107" s="14"/>
      <c r="B107" s="29"/>
      <c r="C107" s="15"/>
      <c r="D107" s="21" t="str">
        <f>IFERROR(LOOKUP(EvaluationTable[[#This Row],[BBBEE             Level]],{"Non",1,2,3,4,5,6,7,8},{0,20,18,14,12,8,6,4,2}),"")</f>
        <v/>
      </c>
      <c r="E107" s="21">
        <f t="shared" si="15"/>
        <v>0</v>
      </c>
      <c r="F107" s="16" t="str">
        <f t="shared" si="16"/>
        <v/>
      </c>
      <c r="G107" s="23" t="str">
        <f t="shared" si="17"/>
        <v/>
      </c>
      <c r="H107" s="26" t="str">
        <f t="shared" si="18"/>
        <v/>
      </c>
      <c r="I107" s="16" t="str">
        <f t="shared" si="19"/>
        <v/>
      </c>
      <c r="J107" s="10"/>
    </row>
    <row r="108" spans="1:10" ht="14.5" x14ac:dyDescent="0.35">
      <c r="A108" s="14"/>
      <c r="B108" s="29"/>
      <c r="C108" s="15"/>
      <c r="D108" s="21" t="str">
        <f>IFERROR(LOOKUP(EvaluationTable[[#This Row],[BBBEE             Level]],{"Non",1,2,3,4,5,6,7,8},{0,20,18,14,12,8,6,4,2}),"")</f>
        <v/>
      </c>
      <c r="E108" s="21">
        <f t="shared" si="15"/>
        <v>0</v>
      </c>
      <c r="F108" s="16" t="str">
        <f t="shared" si="16"/>
        <v/>
      </c>
      <c r="G108" s="23" t="str">
        <f t="shared" si="17"/>
        <v/>
      </c>
      <c r="H108" s="26" t="str">
        <f t="shared" si="18"/>
        <v/>
      </c>
      <c r="I108" s="16" t="str">
        <f t="shared" si="19"/>
        <v/>
      </c>
      <c r="J108" s="10"/>
    </row>
    <row r="109" spans="1:10" ht="14.5" x14ac:dyDescent="0.35">
      <c r="A109" s="14"/>
      <c r="B109" s="29"/>
      <c r="C109" s="15"/>
      <c r="D109" s="21" t="str">
        <f>IFERROR(LOOKUP(EvaluationTable[[#This Row],[BBBEE             Level]],{"Non",1,2,3,4,5,6,7,8},{0,20,18,14,12,8,6,4,2}),"")</f>
        <v/>
      </c>
      <c r="E109" s="21">
        <f t="shared" si="15"/>
        <v>0</v>
      </c>
      <c r="F109" s="16" t="str">
        <f t="shared" si="16"/>
        <v/>
      </c>
      <c r="G109" s="23" t="str">
        <f t="shared" si="17"/>
        <v/>
      </c>
      <c r="H109" s="26" t="str">
        <f t="shared" si="18"/>
        <v/>
      </c>
      <c r="I109" s="16" t="str">
        <f t="shared" si="19"/>
        <v/>
      </c>
      <c r="J109" s="10"/>
    </row>
    <row r="110" spans="1:10" ht="14.5" x14ac:dyDescent="0.35">
      <c r="A110" s="14"/>
      <c r="B110" s="29"/>
      <c r="C110" s="15"/>
      <c r="D110" s="21" t="str">
        <f>IFERROR(LOOKUP(EvaluationTable[[#This Row],[BBBEE             Level]],{"Non",1,2,3,4,5,6,7,8},{0,20,18,14,12,8,6,4,2}),"")</f>
        <v/>
      </c>
      <c r="E110" s="21">
        <f t="shared" si="15"/>
        <v>0</v>
      </c>
      <c r="F110" s="16" t="str">
        <f t="shared" si="16"/>
        <v/>
      </c>
      <c r="G110" s="23" t="str">
        <f t="shared" si="17"/>
        <v/>
      </c>
      <c r="H110" s="26" t="str">
        <f t="shared" si="18"/>
        <v/>
      </c>
      <c r="I110" s="16" t="str">
        <f t="shared" si="19"/>
        <v/>
      </c>
      <c r="J110" s="10"/>
    </row>
    <row r="111" spans="1:10" ht="14.5" x14ac:dyDescent="0.35">
      <c r="A111" s="14"/>
      <c r="B111" s="29"/>
      <c r="C111" s="15"/>
      <c r="D111" s="21" t="str">
        <f>IFERROR(LOOKUP(EvaluationTable[[#This Row],[BBBEE             Level]],{"Non",1,2,3,4,5,6,7,8},{0,20,18,14,12,8,6,4,2}),"")</f>
        <v/>
      </c>
      <c r="E111" s="21">
        <f t="shared" si="15"/>
        <v>0</v>
      </c>
      <c r="F111" s="16" t="str">
        <f t="shared" si="16"/>
        <v/>
      </c>
      <c r="G111" s="23" t="str">
        <f t="shared" si="17"/>
        <v/>
      </c>
      <c r="H111" s="26" t="str">
        <f t="shared" si="18"/>
        <v/>
      </c>
      <c r="I111" s="16" t="str">
        <f t="shared" si="19"/>
        <v/>
      </c>
      <c r="J111" s="10"/>
    </row>
    <row r="112" spans="1:10" ht="14.5" x14ac:dyDescent="0.35">
      <c r="A112" s="14"/>
      <c r="B112" s="29"/>
      <c r="C112" s="15"/>
      <c r="D112" s="21" t="str">
        <f>IFERROR(LOOKUP(EvaluationTable[[#This Row],[BBBEE             Level]],{"Non",1,2,3,4,5,6,7,8},{0,20,18,14,12,8,6,4,2}),"")</f>
        <v/>
      </c>
      <c r="E112" s="21">
        <f t="shared" si="15"/>
        <v>0</v>
      </c>
      <c r="F112" s="16" t="str">
        <f t="shared" si="16"/>
        <v/>
      </c>
      <c r="G112" s="23" t="str">
        <f t="shared" si="17"/>
        <v/>
      </c>
      <c r="H112" s="26" t="str">
        <f t="shared" si="18"/>
        <v/>
      </c>
      <c r="I112" s="16" t="str">
        <f t="shared" si="19"/>
        <v/>
      </c>
      <c r="J112" s="10"/>
    </row>
    <row r="113" spans="1:10" ht="14.5" x14ac:dyDescent="0.35">
      <c r="A113" s="14"/>
      <c r="B113" s="29"/>
      <c r="C113" s="15"/>
      <c r="D113" s="21" t="str">
        <f>IFERROR(LOOKUP(EvaluationTable[[#This Row],[BBBEE             Level]],{"Non",1,2,3,4,5,6,7,8},{0,20,18,14,12,8,6,4,2}),"")</f>
        <v/>
      </c>
      <c r="E113" s="21">
        <f t="shared" si="15"/>
        <v>0</v>
      </c>
      <c r="F113" s="16" t="str">
        <f t="shared" si="16"/>
        <v/>
      </c>
      <c r="G113" s="23" t="str">
        <f t="shared" si="17"/>
        <v/>
      </c>
      <c r="H113" s="26" t="str">
        <f t="shared" si="18"/>
        <v/>
      </c>
      <c r="I113" s="16" t="str">
        <f t="shared" si="19"/>
        <v/>
      </c>
      <c r="J113" s="10"/>
    </row>
    <row r="114" spans="1:10" ht="14.5" x14ac:dyDescent="0.35">
      <c r="A114" s="14"/>
      <c r="B114" s="29"/>
      <c r="C114" s="15"/>
      <c r="D114" s="21" t="str">
        <f>IFERROR(LOOKUP(EvaluationTable[[#This Row],[BBBEE             Level]],{"Non",1,2,3,4,5,6,7,8},{0,20,18,14,12,8,6,4,2}),"")</f>
        <v/>
      </c>
      <c r="E114" s="21">
        <f t="shared" si="15"/>
        <v>0</v>
      </c>
      <c r="F114" s="16" t="str">
        <f t="shared" si="16"/>
        <v/>
      </c>
      <c r="G114" s="23" t="str">
        <f t="shared" si="17"/>
        <v/>
      </c>
      <c r="H114" s="26" t="str">
        <f t="shared" si="18"/>
        <v/>
      </c>
      <c r="I114" s="16" t="str">
        <f t="shared" si="19"/>
        <v/>
      </c>
      <c r="J114" s="10"/>
    </row>
    <row r="115" spans="1:10" ht="14.5" x14ac:dyDescent="0.35">
      <c r="A115" s="14"/>
      <c r="B115" s="29"/>
      <c r="C115" s="15"/>
      <c r="D115" s="21" t="str">
        <f>IFERROR(LOOKUP(EvaluationTable[[#This Row],[BBBEE             Level]],{"Non",1,2,3,4,5,6,7,8},{0,20,18,14,12,8,6,4,2}),"")</f>
        <v/>
      </c>
      <c r="E115" s="21">
        <f t="shared" si="15"/>
        <v>0</v>
      </c>
      <c r="F115" s="16" t="str">
        <f t="shared" si="16"/>
        <v/>
      </c>
      <c r="G115" s="23" t="str">
        <f t="shared" si="17"/>
        <v/>
      </c>
      <c r="H115" s="26" t="str">
        <f t="shared" si="18"/>
        <v/>
      </c>
      <c r="I115" s="16" t="str">
        <f t="shared" si="19"/>
        <v/>
      </c>
      <c r="J115" s="10"/>
    </row>
    <row r="116" spans="1:10" ht="14.5" x14ac:dyDescent="0.35">
      <c r="A116" s="14"/>
      <c r="B116" s="29"/>
      <c r="C116" s="15"/>
      <c r="D116" s="21" t="str">
        <f>IFERROR(LOOKUP(EvaluationTable[[#This Row],[BBBEE             Level]],{"Non",1,2,3,4,5,6,7,8},{0,20,18,14,12,8,6,4,2}),"")</f>
        <v/>
      </c>
      <c r="E116" s="21">
        <f t="shared" si="15"/>
        <v>0</v>
      </c>
      <c r="F116" s="16" t="str">
        <f t="shared" si="16"/>
        <v/>
      </c>
      <c r="G116" s="23" t="str">
        <f t="shared" si="17"/>
        <v/>
      </c>
      <c r="H116" s="26" t="str">
        <f t="shared" si="18"/>
        <v/>
      </c>
      <c r="I116" s="16" t="str">
        <f t="shared" si="19"/>
        <v/>
      </c>
      <c r="J116" s="10"/>
    </row>
    <row r="117" spans="1:10" ht="14.5" x14ac:dyDescent="0.35">
      <c r="A117" s="14"/>
      <c r="B117" s="29"/>
      <c r="C117" s="15"/>
      <c r="D117" s="21" t="str">
        <f>IFERROR(LOOKUP(EvaluationTable[[#This Row],[BBBEE             Level]],{"Non",1,2,3,4,5,6,7,8},{0,20,18,14,12,8,6,4,2}),"")</f>
        <v/>
      </c>
      <c r="E117" s="21">
        <f t="shared" si="15"/>
        <v>0</v>
      </c>
      <c r="F117" s="16" t="str">
        <f t="shared" si="16"/>
        <v/>
      </c>
      <c r="G117" s="23" t="str">
        <f t="shared" si="17"/>
        <v/>
      </c>
      <c r="H117" s="26" t="str">
        <f t="shared" si="18"/>
        <v/>
      </c>
      <c r="I117" s="16" t="str">
        <f t="shared" si="19"/>
        <v/>
      </c>
      <c r="J117" s="10"/>
    </row>
    <row r="118" spans="1:10" ht="14.5" x14ac:dyDescent="0.35">
      <c r="A118" s="14"/>
      <c r="B118" s="29"/>
      <c r="C118" s="15"/>
      <c r="D118" s="21" t="str">
        <f>IFERROR(LOOKUP(EvaluationTable[[#This Row],[BBBEE             Level]],{"Non",1,2,3,4,5,6,7,8},{0,20,18,14,12,8,6,4,2}),"")</f>
        <v/>
      </c>
      <c r="E118" s="21">
        <f t="shared" si="15"/>
        <v>0</v>
      </c>
      <c r="F118" s="16" t="str">
        <f t="shared" si="16"/>
        <v/>
      </c>
      <c r="G118" s="23" t="str">
        <f t="shared" si="17"/>
        <v/>
      </c>
      <c r="H118" s="26" t="str">
        <f t="shared" si="18"/>
        <v/>
      </c>
      <c r="I118" s="16" t="str">
        <f t="shared" si="19"/>
        <v/>
      </c>
      <c r="J118" s="10"/>
    </row>
    <row r="119" spans="1:10" ht="14.5" x14ac:dyDescent="0.35">
      <c r="A119" s="14"/>
      <c r="B119" s="29"/>
      <c r="C119" s="15"/>
      <c r="D119" s="21" t="str">
        <f>IFERROR(LOOKUP(EvaluationTable[[#This Row],[BBBEE             Level]],{"Non",1,2,3,4,5,6,7,8},{0,20,18,14,12,8,6,4,2}),"")</f>
        <v/>
      </c>
      <c r="E119" s="21">
        <f t="shared" si="15"/>
        <v>0</v>
      </c>
      <c r="F119" s="16" t="str">
        <f t="shared" si="16"/>
        <v/>
      </c>
      <c r="G119" s="23" t="str">
        <f t="shared" si="17"/>
        <v/>
      </c>
      <c r="H119" s="26" t="str">
        <f t="shared" si="18"/>
        <v/>
      </c>
      <c r="I119" s="16" t="str">
        <f t="shared" si="19"/>
        <v/>
      </c>
      <c r="J119" s="10"/>
    </row>
    <row r="120" spans="1:10" ht="14.5" x14ac:dyDescent="0.35">
      <c r="A120" s="14"/>
      <c r="B120" s="29"/>
      <c r="C120" s="15"/>
      <c r="D120" s="21" t="str">
        <f>IFERROR(LOOKUP(EvaluationTable[[#This Row],[BBBEE             Level]],{"Non",1,2,3,4,5,6,7,8},{0,20,18,14,12,8,6,4,2}),"")</f>
        <v/>
      </c>
      <c r="E120" s="21">
        <f t="shared" si="15"/>
        <v>0</v>
      </c>
      <c r="F120" s="16" t="str">
        <f t="shared" si="16"/>
        <v/>
      </c>
      <c r="G120" s="23" t="str">
        <f t="shared" si="17"/>
        <v/>
      </c>
      <c r="H120" s="26" t="str">
        <f t="shared" si="18"/>
        <v/>
      </c>
      <c r="I120" s="16" t="str">
        <f t="shared" si="19"/>
        <v/>
      </c>
      <c r="J120" s="10"/>
    </row>
    <row r="121" spans="1:10" ht="14.5" x14ac:dyDescent="0.35">
      <c r="A121" s="14"/>
      <c r="B121" s="29"/>
      <c r="C121" s="15"/>
      <c r="D121" s="21" t="str">
        <f>IFERROR(LOOKUP(EvaluationTable[[#This Row],[BBBEE             Level]],{"Non",1,2,3,4,5,6,7,8},{0,20,18,14,12,8,6,4,2}),"")</f>
        <v/>
      </c>
      <c r="E121" s="21">
        <f t="shared" si="15"/>
        <v>0</v>
      </c>
      <c r="F121" s="16" t="str">
        <f t="shared" si="16"/>
        <v/>
      </c>
      <c r="G121" s="23" t="str">
        <f t="shared" si="17"/>
        <v/>
      </c>
      <c r="H121" s="26" t="str">
        <f t="shared" si="18"/>
        <v/>
      </c>
      <c r="I121" s="16" t="str">
        <f t="shared" si="19"/>
        <v/>
      </c>
      <c r="J121" s="10"/>
    </row>
    <row r="122" spans="1:10" ht="14.5" x14ac:dyDescent="0.35">
      <c r="A122" s="14"/>
      <c r="B122" s="29"/>
      <c r="C122" s="15"/>
      <c r="D122" s="21" t="str">
        <f>IFERROR(LOOKUP(EvaluationTable[[#This Row],[BBBEE             Level]],{"Non",1,2,3,4,5,6,7,8},{0,20,18,14,12,8,6,4,2}),"")</f>
        <v/>
      </c>
      <c r="E122" s="21">
        <f t="shared" si="15"/>
        <v>0</v>
      </c>
      <c r="F122" s="16" t="str">
        <f t="shared" si="16"/>
        <v/>
      </c>
      <c r="G122" s="23" t="str">
        <f t="shared" si="17"/>
        <v/>
      </c>
      <c r="H122" s="26" t="str">
        <f t="shared" si="18"/>
        <v/>
      </c>
      <c r="I122" s="16" t="str">
        <f t="shared" si="19"/>
        <v/>
      </c>
      <c r="J122" s="10"/>
    </row>
    <row r="123" spans="1:10" ht="14.5" x14ac:dyDescent="0.35">
      <c r="A123" s="14"/>
      <c r="B123" s="29"/>
      <c r="C123" s="15"/>
      <c r="D123" s="21" t="str">
        <f>IFERROR(LOOKUP(EvaluationTable[[#This Row],[BBBEE             Level]],{"Non",1,2,3,4,5,6,7,8},{0,20,18,14,12,8,6,4,2}),"")</f>
        <v/>
      </c>
      <c r="E123" s="21">
        <f t="shared" si="15"/>
        <v>0</v>
      </c>
      <c r="F123" s="16" t="str">
        <f t="shared" si="16"/>
        <v/>
      </c>
      <c r="G123" s="23" t="str">
        <f t="shared" si="17"/>
        <v/>
      </c>
      <c r="H123" s="26" t="str">
        <f t="shared" si="18"/>
        <v/>
      </c>
      <c r="I123" s="16" t="str">
        <f t="shared" si="19"/>
        <v/>
      </c>
      <c r="J123" s="10"/>
    </row>
    <row r="124" spans="1:10" ht="14.5" x14ac:dyDescent="0.35">
      <c r="A124" s="14"/>
      <c r="B124" s="29"/>
      <c r="C124" s="15"/>
      <c r="D124" s="21" t="str">
        <f>IFERROR(LOOKUP(EvaluationTable[[#This Row],[BBBEE             Level]],{"Non",1,2,3,4,5,6,7,8},{0,20,18,14,12,8,6,4,2}),"")</f>
        <v/>
      </c>
      <c r="E124" s="21">
        <f t="shared" si="15"/>
        <v>0</v>
      </c>
      <c r="F124" s="16" t="str">
        <f t="shared" si="16"/>
        <v/>
      </c>
      <c r="G124" s="23" t="str">
        <f t="shared" si="17"/>
        <v/>
      </c>
      <c r="H124" s="26" t="str">
        <f t="shared" si="18"/>
        <v/>
      </c>
      <c r="I124" s="16" t="str">
        <f t="shared" si="19"/>
        <v/>
      </c>
      <c r="J124" s="10"/>
    </row>
    <row r="125" spans="1:10" ht="14.5" x14ac:dyDescent="0.35">
      <c r="A125" s="14"/>
      <c r="B125" s="29"/>
      <c r="C125" s="15"/>
      <c r="D125" s="21" t="str">
        <f>IFERROR(LOOKUP(EvaluationTable[[#This Row],[BBBEE             Level]],{"Non",1,2,3,4,5,6,7,8},{0,20,18,14,12,8,6,4,2}),"")</f>
        <v/>
      </c>
      <c r="E125" s="21">
        <f t="shared" si="15"/>
        <v>0</v>
      </c>
      <c r="F125" s="16" t="str">
        <f t="shared" si="16"/>
        <v/>
      </c>
      <c r="G125" s="23" t="str">
        <f t="shared" si="17"/>
        <v/>
      </c>
      <c r="H125" s="26" t="str">
        <f t="shared" si="18"/>
        <v/>
      </c>
      <c r="I125" s="16" t="str">
        <f t="shared" si="19"/>
        <v/>
      </c>
      <c r="J125" s="10"/>
    </row>
    <row r="126" spans="1:10" ht="14.5" x14ac:dyDescent="0.35">
      <c r="A126" s="14"/>
      <c r="B126" s="29"/>
      <c r="C126" s="15"/>
      <c r="D126" s="21" t="str">
        <f>IFERROR(LOOKUP(EvaluationTable[[#This Row],[BBBEE             Level]],{"Non",1,2,3,4,5,6,7,8},{0,20,18,14,12,8,6,4,2}),"")</f>
        <v/>
      </c>
      <c r="E126" s="21">
        <f t="shared" si="15"/>
        <v>0</v>
      </c>
      <c r="F126" s="16" t="str">
        <f t="shared" si="16"/>
        <v/>
      </c>
      <c r="G126" s="23" t="str">
        <f t="shared" si="17"/>
        <v/>
      </c>
      <c r="H126" s="26" t="str">
        <f t="shared" si="18"/>
        <v/>
      </c>
      <c r="I126" s="16" t="str">
        <f t="shared" si="19"/>
        <v/>
      </c>
      <c r="J126" s="10"/>
    </row>
    <row r="127" spans="1:10" ht="14.5" x14ac:dyDescent="0.35">
      <c r="A127" s="14"/>
      <c r="B127" s="29"/>
      <c r="C127" s="15"/>
      <c r="D127" s="21" t="str">
        <f>IFERROR(LOOKUP(EvaluationTable[[#This Row],[BBBEE             Level]],{"Non",1,2,3,4,5,6,7,8},{0,20,18,14,12,8,6,4,2}),"")</f>
        <v/>
      </c>
      <c r="E127" s="21">
        <f t="shared" si="15"/>
        <v>0</v>
      </c>
      <c r="F127" s="16" t="str">
        <f t="shared" si="16"/>
        <v/>
      </c>
      <c r="G127" s="23" t="str">
        <f t="shared" si="17"/>
        <v/>
      </c>
      <c r="H127" s="26" t="str">
        <f t="shared" si="18"/>
        <v/>
      </c>
      <c r="I127" s="16" t="str">
        <f t="shared" si="19"/>
        <v/>
      </c>
      <c r="J127" s="10"/>
    </row>
    <row r="128" spans="1:10" ht="14.5" x14ac:dyDescent="0.35">
      <c r="A128" s="14"/>
      <c r="B128" s="29"/>
      <c r="C128" s="15"/>
      <c r="D128" s="21" t="str">
        <f>IFERROR(LOOKUP(EvaluationTable[[#This Row],[BBBEE             Level]],{"Non",1,2,3,4,5,6,7,8},{0,20,18,14,12,8,6,4,2}),"")</f>
        <v/>
      </c>
      <c r="E128" s="21">
        <f t="shared" si="15"/>
        <v>0</v>
      </c>
      <c r="F128" s="16" t="str">
        <f t="shared" si="16"/>
        <v/>
      </c>
      <c r="G128" s="23" t="str">
        <f t="shared" si="17"/>
        <v/>
      </c>
      <c r="H128" s="26" t="str">
        <f t="shared" si="18"/>
        <v/>
      </c>
      <c r="I128" s="16" t="str">
        <f t="shared" si="19"/>
        <v/>
      </c>
      <c r="J128" s="10"/>
    </row>
    <row r="129" spans="1:10" ht="14.5" x14ac:dyDescent="0.35">
      <c r="A129" s="14"/>
      <c r="B129" s="29"/>
      <c r="C129" s="15"/>
      <c r="D129" s="21" t="str">
        <f>IFERROR(LOOKUP(EvaluationTable[[#This Row],[BBBEE             Level]],{"Non",1,2,3,4,5,6,7,8},{0,20,18,14,12,8,6,4,2}),"")</f>
        <v/>
      </c>
      <c r="E129" s="21">
        <f t="shared" si="15"/>
        <v>0</v>
      </c>
      <c r="F129" s="16" t="str">
        <f t="shared" si="16"/>
        <v/>
      </c>
      <c r="G129" s="23" t="str">
        <f t="shared" si="17"/>
        <v/>
      </c>
      <c r="H129" s="26" t="str">
        <f t="shared" si="18"/>
        <v/>
      </c>
      <c r="I129" s="16" t="str">
        <f t="shared" si="19"/>
        <v/>
      </c>
      <c r="J129" s="10"/>
    </row>
    <row r="130" spans="1:10" ht="14.5" x14ac:dyDescent="0.35">
      <c r="A130" s="14"/>
      <c r="B130" s="29"/>
      <c r="C130" s="15"/>
      <c r="D130" s="21" t="str">
        <f>IFERROR(LOOKUP(EvaluationTable[[#This Row],[BBBEE             Level]],{"Non",1,2,3,4,5,6,7,8},{0,20,18,14,12,8,6,4,2}),"")</f>
        <v/>
      </c>
      <c r="E130" s="21">
        <f t="shared" si="15"/>
        <v>0</v>
      </c>
      <c r="F130" s="16" t="str">
        <f t="shared" si="16"/>
        <v/>
      </c>
      <c r="G130" s="23" t="str">
        <f t="shared" si="17"/>
        <v/>
      </c>
      <c r="H130" s="26" t="str">
        <f t="shared" si="18"/>
        <v/>
      </c>
      <c r="I130" s="16" t="str">
        <f t="shared" si="19"/>
        <v/>
      </c>
      <c r="J130" s="10"/>
    </row>
    <row r="131" spans="1:10" ht="14.5" x14ac:dyDescent="0.35">
      <c r="A131" s="14"/>
      <c r="B131" s="29"/>
      <c r="C131" s="15"/>
      <c r="D131" s="21" t="str">
        <f>IFERROR(LOOKUP(EvaluationTable[[#This Row],[BBBEE             Level]],{"Non",1,2,3,4,5,6,7,8},{0,20,18,14,12,8,6,4,2}),"")</f>
        <v/>
      </c>
      <c r="E131" s="21">
        <f t="shared" si="15"/>
        <v>0</v>
      </c>
      <c r="F131" s="16" t="str">
        <f t="shared" si="16"/>
        <v/>
      </c>
      <c r="G131" s="23" t="str">
        <f t="shared" si="17"/>
        <v/>
      </c>
      <c r="H131" s="26" t="str">
        <f t="shared" si="18"/>
        <v/>
      </c>
      <c r="I131" s="16" t="str">
        <f t="shared" si="19"/>
        <v/>
      </c>
      <c r="J131" s="10"/>
    </row>
    <row r="132" spans="1:10" ht="14.5" x14ac:dyDescent="0.35">
      <c r="A132" s="14"/>
      <c r="B132" s="29"/>
      <c r="C132" s="15"/>
      <c r="D132" s="21" t="str">
        <f>IFERROR(LOOKUP(EvaluationTable[[#This Row],[BBBEE             Level]],{"Non",1,2,3,4,5,6,7,8},{0,20,18,14,12,8,6,4,2}),"")</f>
        <v/>
      </c>
      <c r="E132" s="21">
        <f t="shared" si="15"/>
        <v>0</v>
      </c>
      <c r="F132" s="16" t="str">
        <f t="shared" si="16"/>
        <v/>
      </c>
      <c r="G132" s="23" t="str">
        <f t="shared" si="17"/>
        <v/>
      </c>
      <c r="H132" s="26" t="str">
        <f t="shared" si="18"/>
        <v/>
      </c>
      <c r="I132" s="16" t="str">
        <f t="shared" si="19"/>
        <v/>
      </c>
      <c r="J132" s="10"/>
    </row>
    <row r="133" spans="1:10" ht="14.5" x14ac:dyDescent="0.35">
      <c r="A133" s="14"/>
      <c r="B133" s="29"/>
      <c r="C133" s="15"/>
      <c r="D133" s="21" t="str">
        <f>IFERROR(LOOKUP(EvaluationTable[[#This Row],[BBBEE             Level]],{"Non",1,2,3,4,5,6,7,8},{0,20,18,14,12,8,6,4,2}),"")</f>
        <v/>
      </c>
      <c r="E133" s="21">
        <f t="shared" si="15"/>
        <v>0</v>
      </c>
      <c r="F133" s="16" t="str">
        <f t="shared" si="16"/>
        <v/>
      </c>
      <c r="G133" s="23" t="str">
        <f t="shared" si="17"/>
        <v/>
      </c>
      <c r="H133" s="26" t="str">
        <f t="shared" si="18"/>
        <v/>
      </c>
      <c r="I133" s="16" t="str">
        <f t="shared" si="19"/>
        <v/>
      </c>
      <c r="J133" s="10"/>
    </row>
    <row r="134" spans="1:10" ht="14.5" x14ac:dyDescent="0.35">
      <c r="A134" s="14"/>
      <c r="B134" s="29"/>
      <c r="C134" s="15"/>
      <c r="D134" s="21" t="str">
        <f>IFERROR(LOOKUP(EvaluationTable[[#This Row],[BBBEE             Level]],{"Non",1,2,3,4,5,6,7,8},{0,20,18,14,12,8,6,4,2}),"")</f>
        <v/>
      </c>
      <c r="E134" s="21">
        <f t="shared" si="15"/>
        <v>0</v>
      </c>
      <c r="F134" s="16" t="str">
        <f t="shared" si="16"/>
        <v/>
      </c>
      <c r="G134" s="23" t="str">
        <f t="shared" si="17"/>
        <v/>
      </c>
      <c r="H134" s="26" t="str">
        <f t="shared" si="18"/>
        <v/>
      </c>
      <c r="I134" s="16" t="str">
        <f t="shared" si="19"/>
        <v/>
      </c>
      <c r="J134" s="10"/>
    </row>
    <row r="135" spans="1:10" ht="14.5" x14ac:dyDescent="0.35">
      <c r="A135" s="14"/>
      <c r="B135" s="29"/>
      <c r="C135" s="15"/>
      <c r="D135" s="21" t="str">
        <f>IFERROR(LOOKUP(EvaluationTable[[#This Row],[BBBEE             Level]],{"Non",1,2,3,4,5,6,7,8},{0,20,18,14,12,8,6,4,2}),"")</f>
        <v/>
      </c>
      <c r="E135" s="21">
        <f t="shared" ref="E135:E166" si="20">IF(J135="Non-Compliant","",B135)</f>
        <v>0</v>
      </c>
      <c r="F135" s="16" t="str">
        <f t="shared" ref="F135:F166" si="21">IFERROR(IF(J135="Non-Compliant"," ",SUM(1-(B135-$D$5)/$D$5)*80),"")</f>
        <v/>
      </c>
      <c r="G135" s="23" t="str">
        <f t="shared" ref="G135:G166" si="22">IF($F135&lt;81,$F135,"")</f>
        <v/>
      </c>
      <c r="H135" s="26" t="str">
        <f t="shared" ref="H135:H166" si="23">IFERROR(IF(J135="Non-Compliant","",D135+F135),"")</f>
        <v/>
      </c>
      <c r="I135" s="16" t="str">
        <f t="shared" ref="I135:I166" si="24">IFERROR(RANK(H135,Points),"")</f>
        <v/>
      </c>
      <c r="J135" s="10"/>
    </row>
    <row r="136" spans="1:10" ht="14.5" x14ac:dyDescent="0.35">
      <c r="A136" s="14"/>
      <c r="B136" s="29"/>
      <c r="C136" s="15"/>
      <c r="D136" s="21" t="str">
        <f>IFERROR(LOOKUP(EvaluationTable[[#This Row],[BBBEE             Level]],{"Non",1,2,3,4,5,6,7,8},{0,20,18,14,12,8,6,4,2}),"")</f>
        <v/>
      </c>
      <c r="E136" s="21">
        <f t="shared" si="20"/>
        <v>0</v>
      </c>
      <c r="F136" s="16" t="str">
        <f t="shared" si="21"/>
        <v/>
      </c>
      <c r="G136" s="23" t="str">
        <f t="shared" si="22"/>
        <v/>
      </c>
      <c r="H136" s="26" t="str">
        <f t="shared" si="23"/>
        <v/>
      </c>
      <c r="I136" s="16" t="str">
        <f t="shared" si="24"/>
        <v/>
      </c>
      <c r="J136" s="10"/>
    </row>
    <row r="137" spans="1:10" ht="14.5" x14ac:dyDescent="0.35">
      <c r="A137" s="14"/>
      <c r="B137" s="29"/>
      <c r="C137" s="15"/>
      <c r="D137" s="21" t="str">
        <f>IFERROR(LOOKUP(EvaluationTable[[#This Row],[BBBEE             Level]],{"Non",1,2,3,4,5,6,7,8},{0,20,18,14,12,8,6,4,2}),"")</f>
        <v/>
      </c>
      <c r="E137" s="21">
        <f t="shared" si="20"/>
        <v>0</v>
      </c>
      <c r="F137" s="16" t="str">
        <f t="shared" si="21"/>
        <v/>
      </c>
      <c r="G137" s="23" t="str">
        <f t="shared" si="22"/>
        <v/>
      </c>
      <c r="H137" s="26" t="str">
        <f t="shared" si="23"/>
        <v/>
      </c>
      <c r="I137" s="16" t="str">
        <f t="shared" si="24"/>
        <v/>
      </c>
      <c r="J137" s="10"/>
    </row>
    <row r="138" spans="1:10" ht="14.5" x14ac:dyDescent="0.35">
      <c r="A138" s="14"/>
      <c r="B138" s="29"/>
      <c r="C138" s="15"/>
      <c r="D138" s="21" t="str">
        <f>IFERROR(LOOKUP(EvaluationTable[[#This Row],[BBBEE             Level]],{"Non",1,2,3,4,5,6,7,8},{0,20,18,14,12,8,6,4,2}),"")</f>
        <v/>
      </c>
      <c r="E138" s="21">
        <f t="shared" si="20"/>
        <v>0</v>
      </c>
      <c r="F138" s="16" t="str">
        <f t="shared" si="21"/>
        <v/>
      </c>
      <c r="G138" s="23" t="str">
        <f t="shared" si="22"/>
        <v/>
      </c>
      <c r="H138" s="26" t="str">
        <f t="shared" si="23"/>
        <v/>
      </c>
      <c r="I138" s="16" t="str">
        <f t="shared" si="24"/>
        <v/>
      </c>
      <c r="J138" s="10"/>
    </row>
    <row r="139" spans="1:10" ht="14.5" x14ac:dyDescent="0.35">
      <c r="A139" s="14"/>
      <c r="B139" s="29"/>
      <c r="C139" s="15"/>
      <c r="D139" s="21" t="str">
        <f>IFERROR(LOOKUP(EvaluationTable[[#This Row],[BBBEE             Level]],{"Non",1,2,3,4,5,6,7,8},{0,20,18,14,12,8,6,4,2}),"")</f>
        <v/>
      </c>
      <c r="E139" s="21">
        <f t="shared" si="20"/>
        <v>0</v>
      </c>
      <c r="F139" s="16" t="str">
        <f t="shared" si="21"/>
        <v/>
      </c>
      <c r="G139" s="23" t="str">
        <f t="shared" si="22"/>
        <v/>
      </c>
      <c r="H139" s="26" t="str">
        <f t="shared" si="23"/>
        <v/>
      </c>
      <c r="I139" s="16" t="str">
        <f t="shared" si="24"/>
        <v/>
      </c>
      <c r="J139" s="10"/>
    </row>
    <row r="140" spans="1:10" ht="14.5" x14ac:dyDescent="0.35">
      <c r="A140" s="14"/>
      <c r="B140" s="29"/>
      <c r="C140" s="15"/>
      <c r="D140" s="21" t="str">
        <f>IFERROR(LOOKUP(EvaluationTable[[#This Row],[BBBEE             Level]],{"Non",1,2,3,4,5,6,7,8},{0,20,18,14,12,8,6,4,2}),"")</f>
        <v/>
      </c>
      <c r="E140" s="21">
        <f t="shared" si="20"/>
        <v>0</v>
      </c>
      <c r="F140" s="16" t="str">
        <f t="shared" si="21"/>
        <v/>
      </c>
      <c r="G140" s="23" t="str">
        <f t="shared" si="22"/>
        <v/>
      </c>
      <c r="H140" s="26" t="str">
        <f t="shared" si="23"/>
        <v/>
      </c>
      <c r="I140" s="16" t="str">
        <f t="shared" si="24"/>
        <v/>
      </c>
      <c r="J140" s="10"/>
    </row>
    <row r="141" spans="1:10" ht="14.5" x14ac:dyDescent="0.35">
      <c r="A141" s="14"/>
      <c r="B141" s="29"/>
      <c r="C141" s="15"/>
      <c r="D141" s="21" t="str">
        <f>IFERROR(LOOKUP(EvaluationTable[[#This Row],[BBBEE             Level]],{"Non",1,2,3,4,5,6,7,8},{0,20,18,14,12,8,6,4,2}),"")</f>
        <v/>
      </c>
      <c r="E141" s="21">
        <f t="shared" si="20"/>
        <v>0</v>
      </c>
      <c r="F141" s="16" t="str">
        <f t="shared" si="21"/>
        <v/>
      </c>
      <c r="G141" s="23" t="str">
        <f t="shared" si="22"/>
        <v/>
      </c>
      <c r="H141" s="26" t="str">
        <f t="shared" si="23"/>
        <v/>
      </c>
      <c r="I141" s="16" t="str">
        <f t="shared" si="24"/>
        <v/>
      </c>
      <c r="J141" s="10"/>
    </row>
    <row r="142" spans="1:10" ht="14.5" x14ac:dyDescent="0.35">
      <c r="A142" s="14"/>
      <c r="B142" s="29"/>
      <c r="C142" s="15"/>
      <c r="D142" s="21" t="str">
        <f>IFERROR(LOOKUP(EvaluationTable[[#This Row],[BBBEE             Level]],{"Non",1,2,3,4,5,6,7,8},{0,20,18,14,12,8,6,4,2}),"")</f>
        <v/>
      </c>
      <c r="E142" s="21">
        <f t="shared" si="20"/>
        <v>0</v>
      </c>
      <c r="F142" s="16" t="str">
        <f t="shared" si="21"/>
        <v/>
      </c>
      <c r="G142" s="23" t="str">
        <f t="shared" si="22"/>
        <v/>
      </c>
      <c r="H142" s="26" t="str">
        <f t="shared" si="23"/>
        <v/>
      </c>
      <c r="I142" s="16" t="str">
        <f t="shared" si="24"/>
        <v/>
      </c>
      <c r="J142" s="10"/>
    </row>
    <row r="143" spans="1:10" ht="14.5" x14ac:dyDescent="0.35">
      <c r="A143" s="14"/>
      <c r="B143" s="29"/>
      <c r="C143" s="15"/>
      <c r="D143" s="21" t="str">
        <f>IFERROR(LOOKUP(EvaluationTable[[#This Row],[BBBEE             Level]],{"Non",1,2,3,4,5,6,7,8},{0,20,18,14,12,8,6,4,2}),"")</f>
        <v/>
      </c>
      <c r="E143" s="21">
        <f t="shared" si="20"/>
        <v>0</v>
      </c>
      <c r="F143" s="16" t="str">
        <f t="shared" si="21"/>
        <v/>
      </c>
      <c r="G143" s="23" t="str">
        <f t="shared" si="22"/>
        <v/>
      </c>
      <c r="H143" s="26" t="str">
        <f t="shared" si="23"/>
        <v/>
      </c>
      <c r="I143" s="16" t="str">
        <f t="shared" si="24"/>
        <v/>
      </c>
      <c r="J143" s="10"/>
    </row>
    <row r="144" spans="1:10" ht="14.5" x14ac:dyDescent="0.35">
      <c r="A144" s="14"/>
      <c r="B144" s="29"/>
      <c r="C144" s="15"/>
      <c r="D144" s="21" t="str">
        <f>IFERROR(LOOKUP(EvaluationTable[[#This Row],[BBBEE             Level]],{"Non",1,2,3,4,5,6,7,8},{0,20,18,14,12,8,6,4,2}),"")</f>
        <v/>
      </c>
      <c r="E144" s="21">
        <f t="shared" si="20"/>
        <v>0</v>
      </c>
      <c r="F144" s="16" t="str">
        <f t="shared" si="21"/>
        <v/>
      </c>
      <c r="G144" s="23" t="str">
        <f t="shared" si="22"/>
        <v/>
      </c>
      <c r="H144" s="26" t="str">
        <f t="shared" si="23"/>
        <v/>
      </c>
      <c r="I144" s="16" t="str">
        <f t="shared" si="24"/>
        <v/>
      </c>
      <c r="J144" s="10"/>
    </row>
    <row r="145" spans="1:10" ht="14.5" x14ac:dyDescent="0.35">
      <c r="A145" s="14"/>
      <c r="B145" s="29"/>
      <c r="C145" s="15"/>
      <c r="D145" s="21" t="str">
        <f>IFERROR(LOOKUP(EvaluationTable[[#This Row],[BBBEE             Level]],{"Non",1,2,3,4,5,6,7,8},{0,20,18,14,12,8,6,4,2}),"")</f>
        <v/>
      </c>
      <c r="E145" s="21">
        <f t="shared" si="20"/>
        <v>0</v>
      </c>
      <c r="F145" s="16" t="str">
        <f t="shared" si="21"/>
        <v/>
      </c>
      <c r="G145" s="23" t="str">
        <f t="shared" si="22"/>
        <v/>
      </c>
      <c r="H145" s="26" t="str">
        <f t="shared" si="23"/>
        <v/>
      </c>
      <c r="I145" s="16" t="str">
        <f t="shared" si="24"/>
        <v/>
      </c>
      <c r="J145" s="10"/>
    </row>
    <row r="146" spans="1:10" ht="14.5" x14ac:dyDescent="0.35">
      <c r="A146" s="14"/>
      <c r="B146" s="29"/>
      <c r="C146" s="15"/>
      <c r="D146" s="21" t="str">
        <f>IFERROR(LOOKUP(EvaluationTable[[#This Row],[BBBEE             Level]],{"Non",1,2,3,4,5,6,7,8},{0,20,18,14,12,8,6,4,2}),"")</f>
        <v/>
      </c>
      <c r="E146" s="21">
        <f t="shared" si="20"/>
        <v>0</v>
      </c>
      <c r="F146" s="16" t="str">
        <f t="shared" si="21"/>
        <v/>
      </c>
      <c r="G146" s="23" t="str">
        <f t="shared" si="22"/>
        <v/>
      </c>
      <c r="H146" s="26" t="str">
        <f t="shared" si="23"/>
        <v/>
      </c>
      <c r="I146" s="16" t="str">
        <f t="shared" si="24"/>
        <v/>
      </c>
      <c r="J146" s="10"/>
    </row>
    <row r="147" spans="1:10" ht="14.5" x14ac:dyDescent="0.35">
      <c r="A147" s="14"/>
      <c r="B147" s="29"/>
      <c r="C147" s="15"/>
      <c r="D147" s="21" t="str">
        <f>IFERROR(LOOKUP(EvaluationTable[[#This Row],[BBBEE             Level]],{"Non",1,2,3,4,5,6,7,8},{0,20,18,14,12,8,6,4,2}),"")</f>
        <v/>
      </c>
      <c r="E147" s="21">
        <f t="shared" si="20"/>
        <v>0</v>
      </c>
      <c r="F147" s="16" t="str">
        <f t="shared" si="21"/>
        <v/>
      </c>
      <c r="G147" s="23" t="str">
        <f t="shared" si="22"/>
        <v/>
      </c>
      <c r="H147" s="26" t="str">
        <f t="shared" si="23"/>
        <v/>
      </c>
      <c r="I147" s="16" t="str">
        <f t="shared" si="24"/>
        <v/>
      </c>
      <c r="J147" s="10"/>
    </row>
    <row r="148" spans="1:10" ht="14.5" x14ac:dyDescent="0.35">
      <c r="A148" s="14"/>
      <c r="B148" s="29"/>
      <c r="C148" s="15"/>
      <c r="D148" s="21" t="str">
        <f>IFERROR(LOOKUP(EvaluationTable[[#This Row],[BBBEE             Level]],{"Non",1,2,3,4,5,6,7,8},{0,20,18,14,12,8,6,4,2}),"")</f>
        <v/>
      </c>
      <c r="E148" s="21">
        <f t="shared" si="20"/>
        <v>0</v>
      </c>
      <c r="F148" s="16" t="str">
        <f t="shared" si="21"/>
        <v/>
      </c>
      <c r="G148" s="23" t="str">
        <f t="shared" si="22"/>
        <v/>
      </c>
      <c r="H148" s="26" t="str">
        <f t="shared" si="23"/>
        <v/>
      </c>
      <c r="I148" s="16" t="str">
        <f t="shared" si="24"/>
        <v/>
      </c>
      <c r="J148" s="10"/>
    </row>
    <row r="149" spans="1:10" ht="14.5" x14ac:dyDescent="0.35">
      <c r="A149" s="14"/>
      <c r="B149" s="29"/>
      <c r="C149" s="15"/>
      <c r="D149" s="21" t="str">
        <f>IFERROR(LOOKUP(EvaluationTable[[#This Row],[BBBEE             Level]],{"Non",1,2,3,4,5,6,7,8},{0,20,18,14,12,8,6,4,2}),"")</f>
        <v/>
      </c>
      <c r="E149" s="21">
        <f t="shared" si="20"/>
        <v>0</v>
      </c>
      <c r="F149" s="16" t="str">
        <f t="shared" si="21"/>
        <v/>
      </c>
      <c r="G149" s="23" t="str">
        <f t="shared" si="22"/>
        <v/>
      </c>
      <c r="H149" s="26" t="str">
        <f t="shared" si="23"/>
        <v/>
      </c>
      <c r="I149" s="16" t="str">
        <f t="shared" si="24"/>
        <v/>
      </c>
      <c r="J149" s="10"/>
    </row>
    <row r="150" spans="1:10" ht="14.5" x14ac:dyDescent="0.35">
      <c r="A150" s="14"/>
      <c r="B150" s="29"/>
      <c r="C150" s="15"/>
      <c r="D150" s="21" t="str">
        <f>IFERROR(LOOKUP(EvaluationTable[[#This Row],[BBBEE             Level]],{"Non",1,2,3,4,5,6,7,8},{0,20,18,14,12,8,6,4,2}),"")</f>
        <v/>
      </c>
      <c r="E150" s="21">
        <f t="shared" si="20"/>
        <v>0</v>
      </c>
      <c r="F150" s="16" t="str">
        <f t="shared" si="21"/>
        <v/>
      </c>
      <c r="G150" s="23" t="str">
        <f t="shared" si="22"/>
        <v/>
      </c>
      <c r="H150" s="26" t="str">
        <f t="shared" si="23"/>
        <v/>
      </c>
      <c r="I150" s="16" t="str">
        <f t="shared" si="24"/>
        <v/>
      </c>
      <c r="J150" s="10"/>
    </row>
    <row r="151" spans="1:10" ht="14.5" x14ac:dyDescent="0.35">
      <c r="A151" s="14"/>
      <c r="B151" s="29"/>
      <c r="C151" s="15"/>
      <c r="D151" s="21" t="str">
        <f>IFERROR(LOOKUP(EvaluationTable[[#This Row],[BBBEE             Level]],{"Non",1,2,3,4,5,6,7,8},{0,20,18,14,12,8,6,4,2}),"")</f>
        <v/>
      </c>
      <c r="E151" s="21">
        <f t="shared" si="20"/>
        <v>0</v>
      </c>
      <c r="F151" s="16" t="str">
        <f t="shared" si="21"/>
        <v/>
      </c>
      <c r="G151" s="23" t="str">
        <f t="shared" si="22"/>
        <v/>
      </c>
      <c r="H151" s="26" t="str">
        <f t="shared" si="23"/>
        <v/>
      </c>
      <c r="I151" s="16" t="str">
        <f t="shared" si="24"/>
        <v/>
      </c>
      <c r="J151" s="10"/>
    </row>
    <row r="152" spans="1:10" ht="14.5" x14ac:dyDescent="0.35">
      <c r="A152" s="14"/>
      <c r="B152" s="29"/>
      <c r="C152" s="15"/>
      <c r="D152" s="21" t="str">
        <f>IFERROR(LOOKUP(EvaluationTable[[#This Row],[BBBEE             Level]],{"Non",1,2,3,4,5,6,7,8},{0,20,18,14,12,8,6,4,2}),"")</f>
        <v/>
      </c>
      <c r="E152" s="21">
        <f t="shared" si="20"/>
        <v>0</v>
      </c>
      <c r="F152" s="16" t="str">
        <f t="shared" si="21"/>
        <v/>
      </c>
      <c r="G152" s="23" t="str">
        <f t="shared" si="22"/>
        <v/>
      </c>
      <c r="H152" s="26" t="str">
        <f t="shared" si="23"/>
        <v/>
      </c>
      <c r="I152" s="16" t="str">
        <f t="shared" si="24"/>
        <v/>
      </c>
      <c r="J152" s="10"/>
    </row>
    <row r="153" spans="1:10" ht="14.5" x14ac:dyDescent="0.35">
      <c r="A153" s="14"/>
      <c r="B153" s="29"/>
      <c r="C153" s="15"/>
      <c r="D153" s="21" t="str">
        <f>IFERROR(LOOKUP(EvaluationTable[[#This Row],[BBBEE             Level]],{"Non",1,2,3,4,5,6,7,8},{0,20,18,14,12,8,6,4,2}),"")</f>
        <v/>
      </c>
      <c r="E153" s="21">
        <f t="shared" si="20"/>
        <v>0</v>
      </c>
      <c r="F153" s="16" t="str">
        <f t="shared" si="21"/>
        <v/>
      </c>
      <c r="G153" s="23" t="str">
        <f t="shared" si="22"/>
        <v/>
      </c>
      <c r="H153" s="26" t="str">
        <f t="shared" si="23"/>
        <v/>
      </c>
      <c r="I153" s="16" t="str">
        <f t="shared" si="24"/>
        <v/>
      </c>
      <c r="J153" s="10"/>
    </row>
    <row r="154" spans="1:10" ht="14.5" x14ac:dyDescent="0.35">
      <c r="A154" s="14"/>
      <c r="B154" s="29"/>
      <c r="C154" s="15"/>
      <c r="D154" s="21" t="str">
        <f>IFERROR(LOOKUP(EvaluationTable[[#This Row],[BBBEE             Level]],{"Non",1,2,3,4,5,6,7,8},{0,20,18,14,12,8,6,4,2}),"")</f>
        <v/>
      </c>
      <c r="E154" s="21">
        <f t="shared" si="20"/>
        <v>0</v>
      </c>
      <c r="F154" s="16" t="str">
        <f t="shared" si="21"/>
        <v/>
      </c>
      <c r="G154" s="23" t="str">
        <f t="shared" si="22"/>
        <v/>
      </c>
      <c r="H154" s="26" t="str">
        <f t="shared" si="23"/>
        <v/>
      </c>
      <c r="I154" s="16" t="str">
        <f t="shared" si="24"/>
        <v/>
      </c>
      <c r="J154" s="10"/>
    </row>
    <row r="155" spans="1:10" ht="14.5" x14ac:dyDescent="0.35">
      <c r="A155" s="14"/>
      <c r="B155" s="29"/>
      <c r="C155" s="15"/>
      <c r="D155" s="21" t="str">
        <f>IFERROR(LOOKUP(EvaluationTable[[#This Row],[BBBEE             Level]],{"Non",1,2,3,4,5,6,7,8},{0,20,18,14,12,8,6,4,2}),"")</f>
        <v/>
      </c>
      <c r="E155" s="21">
        <f t="shared" si="20"/>
        <v>0</v>
      </c>
      <c r="F155" s="16" t="str">
        <f t="shared" si="21"/>
        <v/>
      </c>
      <c r="G155" s="23" t="str">
        <f t="shared" si="22"/>
        <v/>
      </c>
      <c r="H155" s="26" t="str">
        <f t="shared" si="23"/>
        <v/>
      </c>
      <c r="I155" s="16" t="str">
        <f t="shared" si="24"/>
        <v/>
      </c>
      <c r="J155" s="10"/>
    </row>
    <row r="156" spans="1:10" ht="14.5" x14ac:dyDescent="0.35">
      <c r="A156" s="14"/>
      <c r="B156" s="29"/>
      <c r="C156" s="15"/>
      <c r="D156" s="21" t="str">
        <f>IFERROR(LOOKUP(EvaluationTable[[#This Row],[BBBEE             Level]],{"Non",1,2,3,4,5,6,7,8},{0,20,18,14,12,8,6,4,2}),"")</f>
        <v/>
      </c>
      <c r="E156" s="21">
        <f t="shared" si="20"/>
        <v>0</v>
      </c>
      <c r="F156" s="16" t="str">
        <f t="shared" si="21"/>
        <v/>
      </c>
      <c r="G156" s="23" t="str">
        <f t="shared" si="22"/>
        <v/>
      </c>
      <c r="H156" s="26" t="str">
        <f t="shared" si="23"/>
        <v/>
      </c>
      <c r="I156" s="16" t="str">
        <f t="shared" si="24"/>
        <v/>
      </c>
      <c r="J156" s="10"/>
    </row>
    <row r="157" spans="1:10" ht="14.5" x14ac:dyDescent="0.35">
      <c r="A157" s="14"/>
      <c r="B157" s="29"/>
      <c r="C157" s="15"/>
      <c r="D157" s="21" t="str">
        <f>IFERROR(LOOKUP(EvaluationTable[[#This Row],[BBBEE             Level]],{"Non",1,2,3,4,5,6,7,8},{0,20,18,14,12,8,6,4,2}),"")</f>
        <v/>
      </c>
      <c r="E157" s="21">
        <f t="shared" si="20"/>
        <v>0</v>
      </c>
      <c r="F157" s="16" t="str">
        <f t="shared" si="21"/>
        <v/>
      </c>
      <c r="G157" s="23" t="str">
        <f t="shared" si="22"/>
        <v/>
      </c>
      <c r="H157" s="26" t="str">
        <f t="shared" si="23"/>
        <v/>
      </c>
      <c r="I157" s="16" t="str">
        <f t="shared" si="24"/>
        <v/>
      </c>
      <c r="J157" s="10"/>
    </row>
    <row r="158" spans="1:10" ht="14.5" x14ac:dyDescent="0.35">
      <c r="A158" s="14"/>
      <c r="B158" s="29"/>
      <c r="C158" s="15"/>
      <c r="D158" s="21" t="str">
        <f>IFERROR(LOOKUP(EvaluationTable[[#This Row],[BBBEE             Level]],{"Non",1,2,3,4,5,6,7,8},{0,20,18,14,12,8,6,4,2}),"")</f>
        <v/>
      </c>
      <c r="E158" s="21">
        <f t="shared" si="20"/>
        <v>0</v>
      </c>
      <c r="F158" s="16" t="str">
        <f t="shared" si="21"/>
        <v/>
      </c>
      <c r="G158" s="23" t="str">
        <f t="shared" si="22"/>
        <v/>
      </c>
      <c r="H158" s="26" t="str">
        <f t="shared" si="23"/>
        <v/>
      </c>
      <c r="I158" s="16" t="str">
        <f t="shared" si="24"/>
        <v/>
      </c>
      <c r="J158" s="10"/>
    </row>
    <row r="159" spans="1:10" ht="14.5" x14ac:dyDescent="0.35">
      <c r="A159" s="14"/>
      <c r="B159" s="29"/>
      <c r="C159" s="15"/>
      <c r="D159" s="21" t="str">
        <f>IFERROR(LOOKUP(EvaluationTable[[#This Row],[BBBEE             Level]],{"Non",1,2,3,4,5,6,7,8},{0,20,18,14,12,8,6,4,2}),"")</f>
        <v/>
      </c>
      <c r="E159" s="21">
        <f t="shared" si="20"/>
        <v>0</v>
      </c>
      <c r="F159" s="16" t="str">
        <f t="shared" si="21"/>
        <v/>
      </c>
      <c r="G159" s="23" t="str">
        <f t="shared" si="22"/>
        <v/>
      </c>
      <c r="H159" s="26" t="str">
        <f t="shared" si="23"/>
        <v/>
      </c>
      <c r="I159" s="16" t="str">
        <f t="shared" si="24"/>
        <v/>
      </c>
      <c r="J159" s="10"/>
    </row>
    <row r="160" spans="1:10" ht="14.5" x14ac:dyDescent="0.35">
      <c r="A160" s="14"/>
      <c r="B160" s="29"/>
      <c r="C160" s="15"/>
      <c r="D160" s="21" t="str">
        <f>IFERROR(LOOKUP(EvaluationTable[[#This Row],[BBBEE             Level]],{"Non",1,2,3,4,5,6,7,8},{0,20,18,14,12,8,6,4,2}),"")</f>
        <v/>
      </c>
      <c r="E160" s="21">
        <f t="shared" si="20"/>
        <v>0</v>
      </c>
      <c r="F160" s="16" t="str">
        <f t="shared" si="21"/>
        <v/>
      </c>
      <c r="G160" s="23" t="str">
        <f t="shared" si="22"/>
        <v/>
      </c>
      <c r="H160" s="26" t="str">
        <f t="shared" si="23"/>
        <v/>
      </c>
      <c r="I160" s="16" t="str">
        <f t="shared" si="24"/>
        <v/>
      </c>
      <c r="J160" s="10"/>
    </row>
    <row r="161" spans="1:10" ht="14.5" x14ac:dyDescent="0.35">
      <c r="A161" s="14"/>
      <c r="B161" s="29"/>
      <c r="C161" s="15"/>
      <c r="D161" s="21" t="str">
        <f>IFERROR(LOOKUP(EvaluationTable[[#This Row],[BBBEE             Level]],{"Non",1,2,3,4,5,6,7,8},{0,20,18,14,12,8,6,4,2}),"")</f>
        <v/>
      </c>
      <c r="E161" s="21">
        <f t="shared" si="20"/>
        <v>0</v>
      </c>
      <c r="F161" s="16" t="str">
        <f t="shared" si="21"/>
        <v/>
      </c>
      <c r="G161" s="23" t="str">
        <f t="shared" si="22"/>
        <v/>
      </c>
      <c r="H161" s="26" t="str">
        <f t="shared" si="23"/>
        <v/>
      </c>
      <c r="I161" s="16" t="str">
        <f t="shared" si="24"/>
        <v/>
      </c>
      <c r="J161" s="10"/>
    </row>
    <row r="162" spans="1:10" ht="14.5" x14ac:dyDescent="0.35">
      <c r="A162" s="14"/>
      <c r="B162" s="29"/>
      <c r="C162" s="15"/>
      <c r="D162" s="21" t="str">
        <f>IFERROR(LOOKUP(EvaluationTable[[#This Row],[BBBEE             Level]],{"Non",1,2,3,4,5,6,7,8},{0,20,18,14,12,8,6,4,2}),"")</f>
        <v/>
      </c>
      <c r="E162" s="21">
        <f t="shared" si="20"/>
        <v>0</v>
      </c>
      <c r="F162" s="16" t="str">
        <f t="shared" si="21"/>
        <v/>
      </c>
      <c r="G162" s="23" t="str">
        <f t="shared" si="22"/>
        <v/>
      </c>
      <c r="H162" s="26" t="str">
        <f t="shared" si="23"/>
        <v/>
      </c>
      <c r="I162" s="16" t="str">
        <f t="shared" si="24"/>
        <v/>
      </c>
      <c r="J162" s="10"/>
    </row>
    <row r="163" spans="1:10" ht="14.5" x14ac:dyDescent="0.35">
      <c r="A163" s="14"/>
      <c r="B163" s="29"/>
      <c r="C163" s="15"/>
      <c r="D163" s="21" t="str">
        <f>IFERROR(LOOKUP(EvaluationTable[[#This Row],[BBBEE             Level]],{"Non",1,2,3,4,5,6,7,8},{0,20,18,14,12,8,6,4,2}),"")</f>
        <v/>
      </c>
      <c r="E163" s="21">
        <f t="shared" si="20"/>
        <v>0</v>
      </c>
      <c r="F163" s="16" t="str">
        <f t="shared" si="21"/>
        <v/>
      </c>
      <c r="G163" s="23" t="str">
        <f t="shared" si="22"/>
        <v/>
      </c>
      <c r="H163" s="26" t="str">
        <f t="shared" si="23"/>
        <v/>
      </c>
      <c r="I163" s="16" t="str">
        <f t="shared" si="24"/>
        <v/>
      </c>
      <c r="J163" s="10"/>
    </row>
    <row r="164" spans="1:10" ht="14.5" x14ac:dyDescent="0.35">
      <c r="A164" s="14"/>
      <c r="B164" s="29"/>
      <c r="C164" s="15"/>
      <c r="D164" s="21" t="str">
        <f>IFERROR(LOOKUP(EvaluationTable[[#This Row],[BBBEE             Level]],{"Non",1,2,3,4,5,6,7,8},{0,20,18,14,12,8,6,4,2}),"")</f>
        <v/>
      </c>
      <c r="E164" s="21">
        <f t="shared" si="20"/>
        <v>0</v>
      </c>
      <c r="F164" s="16" t="str">
        <f t="shared" si="21"/>
        <v/>
      </c>
      <c r="G164" s="23" t="str">
        <f t="shared" si="22"/>
        <v/>
      </c>
      <c r="H164" s="26" t="str">
        <f t="shared" si="23"/>
        <v/>
      </c>
      <c r="I164" s="16" t="str">
        <f t="shared" si="24"/>
        <v/>
      </c>
      <c r="J164" s="10"/>
    </row>
    <row r="165" spans="1:10" ht="14.5" x14ac:dyDescent="0.35">
      <c r="A165" s="14"/>
      <c r="B165" s="29"/>
      <c r="C165" s="15"/>
      <c r="D165" s="21" t="str">
        <f>IFERROR(LOOKUP(EvaluationTable[[#This Row],[BBBEE             Level]],{"Non",1,2,3,4,5,6,7,8},{0,20,18,14,12,8,6,4,2}),"")</f>
        <v/>
      </c>
      <c r="E165" s="21">
        <f t="shared" si="20"/>
        <v>0</v>
      </c>
      <c r="F165" s="16" t="str">
        <f t="shared" si="21"/>
        <v/>
      </c>
      <c r="G165" s="23" t="str">
        <f t="shared" si="22"/>
        <v/>
      </c>
      <c r="H165" s="26" t="str">
        <f t="shared" si="23"/>
        <v/>
      </c>
      <c r="I165" s="16" t="str">
        <f t="shared" si="24"/>
        <v/>
      </c>
      <c r="J165" s="10"/>
    </row>
    <row r="166" spans="1:10" ht="14.5" x14ac:dyDescent="0.35">
      <c r="A166" s="14"/>
      <c r="B166" s="29"/>
      <c r="C166" s="15"/>
      <c r="D166" s="21" t="str">
        <f>IFERROR(LOOKUP(EvaluationTable[[#This Row],[BBBEE             Level]],{"Non",1,2,3,4,5,6,7,8},{0,20,18,14,12,8,6,4,2}),"")</f>
        <v/>
      </c>
      <c r="E166" s="21">
        <f t="shared" si="20"/>
        <v>0</v>
      </c>
      <c r="F166" s="16" t="str">
        <f t="shared" si="21"/>
        <v/>
      </c>
      <c r="G166" s="23" t="str">
        <f t="shared" si="22"/>
        <v/>
      </c>
      <c r="H166" s="26" t="str">
        <f t="shared" si="23"/>
        <v/>
      </c>
      <c r="I166" s="16" t="str">
        <f t="shared" si="24"/>
        <v/>
      </c>
      <c r="J166" s="10"/>
    </row>
    <row r="167" spans="1:10" ht="14.5" x14ac:dyDescent="0.35">
      <c r="A167" s="14"/>
      <c r="B167" s="29"/>
      <c r="C167" s="15"/>
      <c r="D167" s="21" t="str">
        <f>IFERROR(LOOKUP(EvaluationTable[[#This Row],[BBBEE             Level]],{"Non",1,2,3,4,5,6,7,8},{0,20,18,14,12,8,6,4,2}),"")</f>
        <v/>
      </c>
      <c r="E167" s="21">
        <f t="shared" ref="E167:E200" si="25">IF(J167="Non-Compliant","",B167)</f>
        <v>0</v>
      </c>
      <c r="F167" s="16" t="str">
        <f t="shared" ref="F167:F200" si="26">IFERROR(IF(J167="Non-Compliant"," ",SUM(1-(B167-$D$5)/$D$5)*80),"")</f>
        <v/>
      </c>
      <c r="G167" s="23" t="str">
        <f t="shared" ref="G167:G200" si="27">IF($F167&lt;81,$F167,"")</f>
        <v/>
      </c>
      <c r="H167" s="26" t="str">
        <f t="shared" ref="H167:H200" si="28">IFERROR(IF(J167="Non-Compliant","",D167+F167),"")</f>
        <v/>
      </c>
      <c r="I167" s="16" t="str">
        <f t="shared" ref="I167:I198" si="29">IFERROR(RANK(H167,Points),"")</f>
        <v/>
      </c>
      <c r="J167" s="10"/>
    </row>
    <row r="168" spans="1:10" ht="14.5" x14ac:dyDescent="0.35">
      <c r="A168" s="14"/>
      <c r="B168" s="29"/>
      <c r="C168" s="15"/>
      <c r="D168" s="21" t="str">
        <f>IFERROR(LOOKUP(EvaluationTable[[#This Row],[BBBEE             Level]],{"Non",1,2,3,4,5,6,7,8},{0,20,18,14,12,8,6,4,2}),"")</f>
        <v/>
      </c>
      <c r="E168" s="21">
        <f t="shared" si="25"/>
        <v>0</v>
      </c>
      <c r="F168" s="16" t="str">
        <f t="shared" si="26"/>
        <v/>
      </c>
      <c r="G168" s="23" t="str">
        <f t="shared" si="27"/>
        <v/>
      </c>
      <c r="H168" s="26" t="str">
        <f t="shared" si="28"/>
        <v/>
      </c>
      <c r="I168" s="16" t="str">
        <f t="shared" si="29"/>
        <v/>
      </c>
      <c r="J168" s="10"/>
    </row>
    <row r="169" spans="1:10" ht="14.5" x14ac:dyDescent="0.35">
      <c r="A169" s="14"/>
      <c r="B169" s="29"/>
      <c r="C169" s="15"/>
      <c r="D169" s="21" t="str">
        <f>IFERROR(LOOKUP(EvaluationTable[[#This Row],[BBBEE             Level]],{"Non",1,2,3,4,5,6,7,8},{0,20,18,14,12,8,6,4,2}),"")</f>
        <v/>
      </c>
      <c r="E169" s="21">
        <f t="shared" si="25"/>
        <v>0</v>
      </c>
      <c r="F169" s="16" t="str">
        <f t="shared" si="26"/>
        <v/>
      </c>
      <c r="G169" s="23" t="str">
        <f t="shared" si="27"/>
        <v/>
      </c>
      <c r="H169" s="26" t="str">
        <f t="shared" si="28"/>
        <v/>
      </c>
      <c r="I169" s="16" t="str">
        <f t="shared" si="29"/>
        <v/>
      </c>
      <c r="J169" s="10"/>
    </row>
    <row r="170" spans="1:10" ht="14.5" x14ac:dyDescent="0.35">
      <c r="A170" s="14"/>
      <c r="B170" s="29"/>
      <c r="C170" s="15"/>
      <c r="D170" s="21" t="str">
        <f>IFERROR(LOOKUP(EvaluationTable[[#This Row],[BBBEE             Level]],{"Non",1,2,3,4,5,6,7,8},{0,20,18,14,12,8,6,4,2}),"")</f>
        <v/>
      </c>
      <c r="E170" s="21">
        <f t="shared" si="25"/>
        <v>0</v>
      </c>
      <c r="F170" s="16" t="str">
        <f t="shared" si="26"/>
        <v/>
      </c>
      <c r="G170" s="23" t="str">
        <f t="shared" si="27"/>
        <v/>
      </c>
      <c r="H170" s="26" t="str">
        <f t="shared" si="28"/>
        <v/>
      </c>
      <c r="I170" s="16" t="str">
        <f t="shared" si="29"/>
        <v/>
      </c>
      <c r="J170" s="10"/>
    </row>
    <row r="171" spans="1:10" ht="14.5" x14ac:dyDescent="0.35">
      <c r="A171" s="14"/>
      <c r="B171" s="29"/>
      <c r="C171" s="15"/>
      <c r="D171" s="21" t="str">
        <f>IFERROR(LOOKUP(EvaluationTable[[#This Row],[BBBEE             Level]],{"Non",1,2,3,4,5,6,7,8},{0,20,18,14,12,8,6,4,2}),"")</f>
        <v/>
      </c>
      <c r="E171" s="21">
        <f t="shared" si="25"/>
        <v>0</v>
      </c>
      <c r="F171" s="16" t="str">
        <f t="shared" si="26"/>
        <v/>
      </c>
      <c r="G171" s="23" t="str">
        <f t="shared" si="27"/>
        <v/>
      </c>
      <c r="H171" s="26" t="str">
        <f t="shared" si="28"/>
        <v/>
      </c>
      <c r="I171" s="16" t="str">
        <f t="shared" si="29"/>
        <v/>
      </c>
      <c r="J171" s="10"/>
    </row>
    <row r="172" spans="1:10" ht="14.5" x14ac:dyDescent="0.35">
      <c r="A172" s="14"/>
      <c r="B172" s="29"/>
      <c r="C172" s="15"/>
      <c r="D172" s="21" t="str">
        <f>IFERROR(LOOKUP(EvaluationTable[[#This Row],[BBBEE             Level]],{"Non",1,2,3,4,5,6,7,8},{0,20,18,14,12,8,6,4,2}),"")</f>
        <v/>
      </c>
      <c r="E172" s="21">
        <f t="shared" si="25"/>
        <v>0</v>
      </c>
      <c r="F172" s="16" t="str">
        <f t="shared" si="26"/>
        <v/>
      </c>
      <c r="G172" s="23" t="str">
        <f t="shared" si="27"/>
        <v/>
      </c>
      <c r="H172" s="26" t="str">
        <f t="shared" si="28"/>
        <v/>
      </c>
      <c r="I172" s="16" t="str">
        <f t="shared" si="29"/>
        <v/>
      </c>
      <c r="J172" s="10"/>
    </row>
    <row r="173" spans="1:10" ht="14.5" x14ac:dyDescent="0.35">
      <c r="A173" s="14"/>
      <c r="B173" s="29"/>
      <c r="C173" s="15"/>
      <c r="D173" s="21" t="str">
        <f>IFERROR(LOOKUP(EvaluationTable[[#This Row],[BBBEE             Level]],{"Non",1,2,3,4,5,6,7,8},{0,20,18,14,12,8,6,4,2}),"")</f>
        <v/>
      </c>
      <c r="E173" s="21">
        <f t="shared" si="25"/>
        <v>0</v>
      </c>
      <c r="F173" s="16" t="str">
        <f t="shared" si="26"/>
        <v/>
      </c>
      <c r="G173" s="23" t="str">
        <f t="shared" si="27"/>
        <v/>
      </c>
      <c r="H173" s="26" t="str">
        <f t="shared" si="28"/>
        <v/>
      </c>
      <c r="I173" s="16" t="str">
        <f t="shared" si="29"/>
        <v/>
      </c>
      <c r="J173" s="10"/>
    </row>
    <row r="174" spans="1:10" ht="14.5" x14ac:dyDescent="0.35">
      <c r="A174" s="14"/>
      <c r="B174" s="29"/>
      <c r="C174" s="15"/>
      <c r="D174" s="21" t="str">
        <f>IFERROR(LOOKUP(EvaluationTable[[#This Row],[BBBEE             Level]],{"Non",1,2,3,4,5,6,7,8},{0,20,18,14,12,8,6,4,2}),"")</f>
        <v/>
      </c>
      <c r="E174" s="21">
        <f t="shared" si="25"/>
        <v>0</v>
      </c>
      <c r="F174" s="16" t="str">
        <f t="shared" si="26"/>
        <v/>
      </c>
      <c r="G174" s="23" t="str">
        <f t="shared" si="27"/>
        <v/>
      </c>
      <c r="H174" s="26" t="str">
        <f t="shared" si="28"/>
        <v/>
      </c>
      <c r="I174" s="16" t="str">
        <f t="shared" si="29"/>
        <v/>
      </c>
      <c r="J174" s="10"/>
    </row>
    <row r="175" spans="1:10" ht="14.5" x14ac:dyDescent="0.35">
      <c r="A175" s="14"/>
      <c r="B175" s="29"/>
      <c r="C175" s="15"/>
      <c r="D175" s="21" t="str">
        <f>IFERROR(LOOKUP(EvaluationTable[[#This Row],[BBBEE             Level]],{"Non",1,2,3,4,5,6,7,8},{0,20,18,14,12,8,6,4,2}),"")</f>
        <v/>
      </c>
      <c r="E175" s="21">
        <f t="shared" si="25"/>
        <v>0</v>
      </c>
      <c r="F175" s="16" t="str">
        <f t="shared" si="26"/>
        <v/>
      </c>
      <c r="G175" s="23" t="str">
        <f t="shared" si="27"/>
        <v/>
      </c>
      <c r="H175" s="26" t="str">
        <f t="shared" si="28"/>
        <v/>
      </c>
      <c r="I175" s="16" t="str">
        <f t="shared" si="29"/>
        <v/>
      </c>
      <c r="J175" s="10"/>
    </row>
    <row r="176" spans="1:10" ht="14.5" x14ac:dyDescent="0.35">
      <c r="A176" s="14"/>
      <c r="B176" s="29"/>
      <c r="C176" s="15"/>
      <c r="D176" s="21" t="str">
        <f>IFERROR(LOOKUP(EvaluationTable[[#This Row],[BBBEE             Level]],{"Non",1,2,3,4,5,6,7,8},{0,20,18,14,12,8,6,4,2}),"")</f>
        <v/>
      </c>
      <c r="E176" s="21">
        <f t="shared" si="25"/>
        <v>0</v>
      </c>
      <c r="F176" s="16" t="str">
        <f t="shared" si="26"/>
        <v/>
      </c>
      <c r="G176" s="23" t="str">
        <f t="shared" si="27"/>
        <v/>
      </c>
      <c r="H176" s="26" t="str">
        <f t="shared" si="28"/>
        <v/>
      </c>
      <c r="I176" s="16" t="str">
        <f t="shared" si="29"/>
        <v/>
      </c>
      <c r="J176" s="10"/>
    </row>
    <row r="177" spans="1:10" ht="14.5" x14ac:dyDescent="0.35">
      <c r="A177" s="14"/>
      <c r="B177" s="29"/>
      <c r="C177" s="15"/>
      <c r="D177" s="21" t="str">
        <f>IFERROR(LOOKUP(EvaluationTable[[#This Row],[BBBEE             Level]],{"Non",1,2,3,4,5,6,7,8},{0,20,18,14,12,8,6,4,2}),"")</f>
        <v/>
      </c>
      <c r="E177" s="21">
        <f t="shared" si="25"/>
        <v>0</v>
      </c>
      <c r="F177" s="16" t="str">
        <f t="shared" si="26"/>
        <v/>
      </c>
      <c r="G177" s="23" t="str">
        <f t="shared" si="27"/>
        <v/>
      </c>
      <c r="H177" s="26" t="str">
        <f t="shared" si="28"/>
        <v/>
      </c>
      <c r="I177" s="16" t="str">
        <f t="shared" si="29"/>
        <v/>
      </c>
      <c r="J177" s="10"/>
    </row>
    <row r="178" spans="1:10" ht="14.5" x14ac:dyDescent="0.35">
      <c r="A178" s="14"/>
      <c r="B178" s="29"/>
      <c r="C178" s="15"/>
      <c r="D178" s="21" t="str">
        <f>IFERROR(LOOKUP(EvaluationTable[[#This Row],[BBBEE             Level]],{"Non",1,2,3,4,5,6,7,8},{0,20,18,14,12,8,6,4,2}),"")</f>
        <v/>
      </c>
      <c r="E178" s="21">
        <f t="shared" si="25"/>
        <v>0</v>
      </c>
      <c r="F178" s="16" t="str">
        <f t="shared" si="26"/>
        <v/>
      </c>
      <c r="G178" s="23" t="str">
        <f t="shared" si="27"/>
        <v/>
      </c>
      <c r="H178" s="26" t="str">
        <f t="shared" si="28"/>
        <v/>
      </c>
      <c r="I178" s="16" t="str">
        <f t="shared" si="29"/>
        <v/>
      </c>
      <c r="J178" s="10"/>
    </row>
    <row r="179" spans="1:10" ht="14.5" x14ac:dyDescent="0.35">
      <c r="A179" s="14"/>
      <c r="B179" s="29"/>
      <c r="C179" s="15"/>
      <c r="D179" s="21" t="str">
        <f>IFERROR(LOOKUP(EvaluationTable[[#This Row],[BBBEE             Level]],{"Non",1,2,3,4,5,6,7,8},{0,20,18,14,12,8,6,4,2}),"")</f>
        <v/>
      </c>
      <c r="E179" s="21">
        <f t="shared" si="25"/>
        <v>0</v>
      </c>
      <c r="F179" s="16" t="str">
        <f t="shared" si="26"/>
        <v/>
      </c>
      <c r="G179" s="23" t="str">
        <f t="shared" si="27"/>
        <v/>
      </c>
      <c r="H179" s="26" t="str">
        <f t="shared" si="28"/>
        <v/>
      </c>
      <c r="I179" s="16" t="str">
        <f t="shared" si="29"/>
        <v/>
      </c>
      <c r="J179" s="10"/>
    </row>
    <row r="180" spans="1:10" ht="14.5" x14ac:dyDescent="0.35">
      <c r="A180" s="14"/>
      <c r="B180" s="29"/>
      <c r="C180" s="15"/>
      <c r="D180" s="21" t="str">
        <f>IFERROR(LOOKUP(EvaluationTable[[#This Row],[BBBEE             Level]],{"Non",1,2,3,4,5,6,7,8},{0,20,18,14,12,8,6,4,2}),"")</f>
        <v/>
      </c>
      <c r="E180" s="21">
        <f t="shared" si="25"/>
        <v>0</v>
      </c>
      <c r="F180" s="16" t="str">
        <f t="shared" si="26"/>
        <v/>
      </c>
      <c r="G180" s="23" t="str">
        <f t="shared" si="27"/>
        <v/>
      </c>
      <c r="H180" s="26" t="str">
        <f t="shared" si="28"/>
        <v/>
      </c>
      <c r="I180" s="16" t="str">
        <f t="shared" si="29"/>
        <v/>
      </c>
      <c r="J180" s="10"/>
    </row>
    <row r="181" spans="1:10" ht="14.5" x14ac:dyDescent="0.35">
      <c r="A181" s="14"/>
      <c r="B181" s="29"/>
      <c r="C181" s="15"/>
      <c r="D181" s="21" t="str">
        <f>IFERROR(LOOKUP(EvaluationTable[[#This Row],[BBBEE             Level]],{"Non",1,2,3,4,5,6,7,8},{0,20,18,14,12,8,6,4,2}),"")</f>
        <v/>
      </c>
      <c r="E181" s="21">
        <f t="shared" si="25"/>
        <v>0</v>
      </c>
      <c r="F181" s="16" t="str">
        <f t="shared" si="26"/>
        <v/>
      </c>
      <c r="G181" s="23" t="str">
        <f t="shared" si="27"/>
        <v/>
      </c>
      <c r="H181" s="26" t="str">
        <f t="shared" si="28"/>
        <v/>
      </c>
      <c r="I181" s="16" t="str">
        <f t="shared" si="29"/>
        <v/>
      </c>
      <c r="J181" s="10"/>
    </row>
    <row r="182" spans="1:10" ht="14.5" x14ac:dyDescent="0.35">
      <c r="A182" s="14"/>
      <c r="B182" s="29"/>
      <c r="C182" s="15"/>
      <c r="D182" s="21" t="str">
        <f>IFERROR(LOOKUP(EvaluationTable[[#This Row],[BBBEE             Level]],{"Non",1,2,3,4,5,6,7,8},{0,20,18,14,12,8,6,4,2}),"")</f>
        <v/>
      </c>
      <c r="E182" s="21">
        <f t="shared" si="25"/>
        <v>0</v>
      </c>
      <c r="F182" s="16" t="str">
        <f t="shared" si="26"/>
        <v/>
      </c>
      <c r="G182" s="23" t="str">
        <f t="shared" si="27"/>
        <v/>
      </c>
      <c r="H182" s="26" t="str">
        <f t="shared" si="28"/>
        <v/>
      </c>
      <c r="I182" s="16" t="str">
        <f t="shared" si="29"/>
        <v/>
      </c>
      <c r="J182" s="10"/>
    </row>
    <row r="183" spans="1:10" ht="14.5" x14ac:dyDescent="0.35">
      <c r="A183" s="14"/>
      <c r="B183" s="29"/>
      <c r="C183" s="15"/>
      <c r="D183" s="21" t="str">
        <f>IFERROR(LOOKUP(EvaluationTable[[#This Row],[BBBEE             Level]],{"Non",1,2,3,4,5,6,7,8},{0,20,18,14,12,8,6,4,2}),"")</f>
        <v/>
      </c>
      <c r="E183" s="21">
        <f t="shared" si="25"/>
        <v>0</v>
      </c>
      <c r="F183" s="16" t="str">
        <f t="shared" si="26"/>
        <v/>
      </c>
      <c r="G183" s="23" t="str">
        <f t="shared" si="27"/>
        <v/>
      </c>
      <c r="H183" s="26" t="str">
        <f t="shared" si="28"/>
        <v/>
      </c>
      <c r="I183" s="16" t="str">
        <f t="shared" si="29"/>
        <v/>
      </c>
      <c r="J183" s="10"/>
    </row>
    <row r="184" spans="1:10" ht="14.5" x14ac:dyDescent="0.35">
      <c r="A184" s="14"/>
      <c r="B184" s="29"/>
      <c r="C184" s="15"/>
      <c r="D184" s="21" t="str">
        <f>IFERROR(LOOKUP(EvaluationTable[[#This Row],[BBBEE             Level]],{"Non",1,2,3,4,5,6,7,8},{0,20,18,14,12,8,6,4,2}),"")</f>
        <v/>
      </c>
      <c r="E184" s="21">
        <f t="shared" si="25"/>
        <v>0</v>
      </c>
      <c r="F184" s="16" t="str">
        <f t="shared" si="26"/>
        <v/>
      </c>
      <c r="G184" s="23" t="str">
        <f t="shared" si="27"/>
        <v/>
      </c>
      <c r="H184" s="26" t="str">
        <f t="shared" si="28"/>
        <v/>
      </c>
      <c r="I184" s="16" t="str">
        <f t="shared" si="29"/>
        <v/>
      </c>
      <c r="J184" s="10"/>
    </row>
    <row r="185" spans="1:10" ht="14.5" x14ac:dyDescent="0.35">
      <c r="A185" s="14"/>
      <c r="B185" s="29"/>
      <c r="C185" s="15"/>
      <c r="D185" s="21" t="str">
        <f>IFERROR(LOOKUP(EvaluationTable[[#This Row],[BBBEE             Level]],{"Non",1,2,3,4,5,6,7,8},{0,20,18,14,12,8,6,4,2}),"")</f>
        <v/>
      </c>
      <c r="E185" s="21">
        <f t="shared" si="25"/>
        <v>0</v>
      </c>
      <c r="F185" s="16" t="str">
        <f t="shared" si="26"/>
        <v/>
      </c>
      <c r="G185" s="23" t="str">
        <f t="shared" si="27"/>
        <v/>
      </c>
      <c r="H185" s="26" t="str">
        <f t="shared" si="28"/>
        <v/>
      </c>
      <c r="I185" s="16" t="str">
        <f t="shared" si="29"/>
        <v/>
      </c>
      <c r="J185" s="10"/>
    </row>
    <row r="186" spans="1:10" ht="14.5" x14ac:dyDescent="0.35">
      <c r="A186" s="14"/>
      <c r="B186" s="29"/>
      <c r="C186" s="15"/>
      <c r="D186" s="21" t="str">
        <f>IFERROR(LOOKUP(EvaluationTable[[#This Row],[BBBEE             Level]],{"Non",1,2,3,4,5,6,7,8},{0,20,18,14,12,8,6,4,2}),"")</f>
        <v/>
      </c>
      <c r="E186" s="21">
        <f t="shared" si="25"/>
        <v>0</v>
      </c>
      <c r="F186" s="16" t="str">
        <f t="shared" si="26"/>
        <v/>
      </c>
      <c r="G186" s="23" t="str">
        <f t="shared" si="27"/>
        <v/>
      </c>
      <c r="H186" s="26" t="str">
        <f t="shared" si="28"/>
        <v/>
      </c>
      <c r="I186" s="16" t="str">
        <f t="shared" si="29"/>
        <v/>
      </c>
      <c r="J186" s="10"/>
    </row>
    <row r="187" spans="1:10" ht="14.5" x14ac:dyDescent="0.35">
      <c r="A187" s="14"/>
      <c r="B187" s="29"/>
      <c r="C187" s="15"/>
      <c r="D187" s="21" t="str">
        <f>IFERROR(LOOKUP(EvaluationTable[[#This Row],[BBBEE             Level]],{"Non",1,2,3,4,5,6,7,8},{0,20,18,14,12,8,6,4,2}),"")</f>
        <v/>
      </c>
      <c r="E187" s="21">
        <f t="shared" si="25"/>
        <v>0</v>
      </c>
      <c r="F187" s="16" t="str">
        <f t="shared" si="26"/>
        <v/>
      </c>
      <c r="G187" s="23" t="str">
        <f t="shared" si="27"/>
        <v/>
      </c>
      <c r="H187" s="26" t="str">
        <f t="shared" si="28"/>
        <v/>
      </c>
      <c r="I187" s="16" t="str">
        <f t="shared" si="29"/>
        <v/>
      </c>
      <c r="J187" s="10"/>
    </row>
    <row r="188" spans="1:10" ht="14.5" x14ac:dyDescent="0.35">
      <c r="A188" s="14"/>
      <c r="B188" s="29"/>
      <c r="C188" s="15"/>
      <c r="D188" s="21" t="str">
        <f>IFERROR(LOOKUP(EvaluationTable[[#This Row],[BBBEE             Level]],{"Non",1,2,3,4,5,6,7,8},{0,20,18,14,12,8,6,4,2}),"")</f>
        <v/>
      </c>
      <c r="E188" s="21">
        <f t="shared" si="25"/>
        <v>0</v>
      </c>
      <c r="F188" s="16" t="str">
        <f t="shared" si="26"/>
        <v/>
      </c>
      <c r="G188" s="23" t="str">
        <f t="shared" si="27"/>
        <v/>
      </c>
      <c r="H188" s="26" t="str">
        <f t="shared" si="28"/>
        <v/>
      </c>
      <c r="I188" s="16" t="str">
        <f t="shared" si="29"/>
        <v/>
      </c>
      <c r="J188" s="10"/>
    </row>
    <row r="189" spans="1:10" ht="14.5" x14ac:dyDescent="0.35">
      <c r="A189" s="14"/>
      <c r="B189" s="29"/>
      <c r="C189" s="15"/>
      <c r="D189" s="21" t="str">
        <f>IFERROR(LOOKUP(EvaluationTable[[#This Row],[BBBEE             Level]],{"Non",1,2,3,4,5,6,7,8},{0,20,18,14,12,8,6,4,2}),"")</f>
        <v/>
      </c>
      <c r="E189" s="21">
        <f t="shared" si="25"/>
        <v>0</v>
      </c>
      <c r="F189" s="16" t="str">
        <f t="shared" si="26"/>
        <v/>
      </c>
      <c r="G189" s="23" t="str">
        <f t="shared" si="27"/>
        <v/>
      </c>
      <c r="H189" s="26" t="str">
        <f t="shared" si="28"/>
        <v/>
      </c>
      <c r="I189" s="16" t="str">
        <f t="shared" si="29"/>
        <v/>
      </c>
      <c r="J189" s="10"/>
    </row>
    <row r="190" spans="1:10" ht="14.5" x14ac:dyDescent="0.35">
      <c r="A190" s="14"/>
      <c r="B190" s="29"/>
      <c r="C190" s="15"/>
      <c r="D190" s="21" t="str">
        <f>IFERROR(LOOKUP(EvaluationTable[[#This Row],[BBBEE             Level]],{"Non",1,2,3,4,5,6,7,8},{0,20,18,14,12,8,6,4,2}),"")</f>
        <v/>
      </c>
      <c r="E190" s="21">
        <f t="shared" si="25"/>
        <v>0</v>
      </c>
      <c r="F190" s="16" t="str">
        <f t="shared" si="26"/>
        <v/>
      </c>
      <c r="G190" s="23" t="str">
        <f t="shared" si="27"/>
        <v/>
      </c>
      <c r="H190" s="26" t="str">
        <f t="shared" si="28"/>
        <v/>
      </c>
      <c r="I190" s="16" t="str">
        <f t="shared" si="29"/>
        <v/>
      </c>
      <c r="J190" s="10"/>
    </row>
    <row r="191" spans="1:10" ht="14.5" x14ac:dyDescent="0.35">
      <c r="A191" s="14"/>
      <c r="B191" s="29"/>
      <c r="C191" s="15"/>
      <c r="D191" s="21" t="str">
        <f>IFERROR(LOOKUP(EvaluationTable[[#This Row],[BBBEE             Level]],{"Non",1,2,3,4,5,6,7,8},{0,20,18,14,12,8,6,4,2}),"")</f>
        <v/>
      </c>
      <c r="E191" s="21">
        <f t="shared" si="25"/>
        <v>0</v>
      </c>
      <c r="F191" s="16" t="str">
        <f t="shared" si="26"/>
        <v/>
      </c>
      <c r="G191" s="23" t="str">
        <f t="shared" si="27"/>
        <v/>
      </c>
      <c r="H191" s="26" t="str">
        <f t="shared" si="28"/>
        <v/>
      </c>
      <c r="I191" s="16" t="str">
        <f t="shared" si="29"/>
        <v/>
      </c>
      <c r="J191" s="10"/>
    </row>
    <row r="192" spans="1:10" ht="14.5" x14ac:dyDescent="0.35">
      <c r="A192" s="14"/>
      <c r="B192" s="29"/>
      <c r="C192" s="15"/>
      <c r="D192" s="21" t="str">
        <f>IFERROR(LOOKUP(EvaluationTable[[#This Row],[BBBEE             Level]],{"Non",1,2,3,4,5,6,7,8},{0,20,18,14,12,8,6,4,2}),"")</f>
        <v/>
      </c>
      <c r="E192" s="21">
        <f t="shared" si="25"/>
        <v>0</v>
      </c>
      <c r="F192" s="16" t="str">
        <f t="shared" si="26"/>
        <v/>
      </c>
      <c r="G192" s="23" t="str">
        <f t="shared" si="27"/>
        <v/>
      </c>
      <c r="H192" s="26" t="str">
        <f t="shared" si="28"/>
        <v/>
      </c>
      <c r="I192" s="16" t="str">
        <f t="shared" si="29"/>
        <v/>
      </c>
      <c r="J192" s="10"/>
    </row>
    <row r="193" spans="1:10" ht="14.5" x14ac:dyDescent="0.35">
      <c r="A193" s="14"/>
      <c r="B193" s="29"/>
      <c r="C193" s="15"/>
      <c r="D193" s="21" t="str">
        <f>IFERROR(LOOKUP(EvaluationTable[[#This Row],[BBBEE             Level]],{"Non",1,2,3,4,5,6,7,8},{0,20,18,14,12,8,6,4,2}),"")</f>
        <v/>
      </c>
      <c r="E193" s="21">
        <f t="shared" si="25"/>
        <v>0</v>
      </c>
      <c r="F193" s="16" t="str">
        <f t="shared" si="26"/>
        <v/>
      </c>
      <c r="G193" s="23" t="str">
        <f t="shared" si="27"/>
        <v/>
      </c>
      <c r="H193" s="26" t="str">
        <f t="shared" si="28"/>
        <v/>
      </c>
      <c r="I193" s="16" t="str">
        <f t="shared" si="29"/>
        <v/>
      </c>
      <c r="J193" s="10"/>
    </row>
    <row r="194" spans="1:10" ht="14.5" x14ac:dyDescent="0.35">
      <c r="A194" s="14"/>
      <c r="B194" s="29"/>
      <c r="C194" s="15"/>
      <c r="D194" s="21" t="str">
        <f>IFERROR(LOOKUP(EvaluationTable[[#This Row],[BBBEE             Level]],{"Non",1,2,3,4,5,6,7,8},{0,20,18,14,12,8,6,4,2}),"")</f>
        <v/>
      </c>
      <c r="E194" s="21">
        <f t="shared" si="25"/>
        <v>0</v>
      </c>
      <c r="F194" s="16" t="str">
        <f t="shared" si="26"/>
        <v/>
      </c>
      <c r="G194" s="23" t="str">
        <f t="shared" si="27"/>
        <v/>
      </c>
      <c r="H194" s="26" t="str">
        <f t="shared" si="28"/>
        <v/>
      </c>
      <c r="I194" s="16" t="str">
        <f t="shared" si="29"/>
        <v/>
      </c>
      <c r="J194" s="10"/>
    </row>
    <row r="195" spans="1:10" ht="14.5" x14ac:dyDescent="0.35">
      <c r="A195" s="14"/>
      <c r="B195" s="29"/>
      <c r="C195" s="15"/>
      <c r="D195" s="21" t="str">
        <f>IFERROR(LOOKUP(EvaluationTable[[#This Row],[BBBEE             Level]],{"Non",1,2,3,4,5,6,7,8},{0,20,18,14,12,8,6,4,2}),"")</f>
        <v/>
      </c>
      <c r="E195" s="21">
        <f t="shared" si="25"/>
        <v>0</v>
      </c>
      <c r="F195" s="16" t="str">
        <f t="shared" si="26"/>
        <v/>
      </c>
      <c r="G195" s="23" t="str">
        <f t="shared" si="27"/>
        <v/>
      </c>
      <c r="H195" s="26" t="str">
        <f t="shared" si="28"/>
        <v/>
      </c>
      <c r="I195" s="16" t="str">
        <f t="shared" si="29"/>
        <v/>
      </c>
      <c r="J195" s="10"/>
    </row>
    <row r="196" spans="1:10" ht="14.5" x14ac:dyDescent="0.35">
      <c r="A196" s="14"/>
      <c r="B196" s="29"/>
      <c r="C196" s="15"/>
      <c r="D196" s="21" t="str">
        <f>IFERROR(LOOKUP(EvaluationTable[[#This Row],[BBBEE             Level]],{"Non",1,2,3,4,5,6,7,8},{0,20,18,14,12,8,6,4,2}),"")</f>
        <v/>
      </c>
      <c r="E196" s="21">
        <f t="shared" si="25"/>
        <v>0</v>
      </c>
      <c r="F196" s="16" t="str">
        <f t="shared" si="26"/>
        <v/>
      </c>
      <c r="G196" s="23" t="str">
        <f t="shared" si="27"/>
        <v/>
      </c>
      <c r="H196" s="26" t="str">
        <f t="shared" si="28"/>
        <v/>
      </c>
      <c r="I196" s="16" t="str">
        <f t="shared" si="29"/>
        <v/>
      </c>
      <c r="J196" s="10"/>
    </row>
    <row r="197" spans="1:10" ht="14.5" x14ac:dyDescent="0.35">
      <c r="A197" s="14"/>
      <c r="B197" s="29"/>
      <c r="C197" s="15"/>
      <c r="D197" s="21" t="str">
        <f>IFERROR(LOOKUP(EvaluationTable[[#This Row],[BBBEE             Level]],{"Non",1,2,3,4,5,6,7,8},{0,20,18,14,12,8,6,4,2}),"")</f>
        <v/>
      </c>
      <c r="E197" s="21">
        <f t="shared" si="25"/>
        <v>0</v>
      </c>
      <c r="F197" s="16" t="str">
        <f t="shared" si="26"/>
        <v/>
      </c>
      <c r="G197" s="23" t="str">
        <f t="shared" si="27"/>
        <v/>
      </c>
      <c r="H197" s="26" t="str">
        <f t="shared" si="28"/>
        <v/>
      </c>
      <c r="I197" s="16" t="str">
        <f t="shared" si="29"/>
        <v/>
      </c>
      <c r="J197" s="10"/>
    </row>
    <row r="198" spans="1:10" ht="14.5" x14ac:dyDescent="0.35">
      <c r="A198" s="14"/>
      <c r="B198" s="29"/>
      <c r="C198" s="15"/>
      <c r="D198" s="21" t="str">
        <f>IFERROR(LOOKUP(EvaluationTable[[#This Row],[BBBEE             Level]],{"Non",1,2,3,4,5,6,7,8},{0,20,18,14,12,8,6,4,2}),"")</f>
        <v/>
      </c>
      <c r="E198" s="21">
        <f t="shared" si="25"/>
        <v>0</v>
      </c>
      <c r="F198" s="16" t="str">
        <f t="shared" si="26"/>
        <v/>
      </c>
      <c r="G198" s="23" t="str">
        <f t="shared" si="27"/>
        <v/>
      </c>
      <c r="H198" s="26" t="str">
        <f t="shared" si="28"/>
        <v/>
      </c>
      <c r="I198" s="16" t="str">
        <f t="shared" si="29"/>
        <v/>
      </c>
      <c r="J198" s="10"/>
    </row>
    <row r="199" spans="1:10" ht="14.5" x14ac:dyDescent="0.35">
      <c r="A199" s="14"/>
      <c r="B199" s="29"/>
      <c r="C199" s="15"/>
      <c r="D199" s="21" t="str">
        <f>IFERROR(LOOKUP(EvaluationTable[[#This Row],[BBBEE             Level]],{"Non",1,2,3,4,5,6,7,8},{0,20,18,14,12,8,6,4,2}),"")</f>
        <v/>
      </c>
      <c r="E199" s="21">
        <f t="shared" si="25"/>
        <v>0</v>
      </c>
      <c r="F199" s="16" t="str">
        <f t="shared" si="26"/>
        <v/>
      </c>
      <c r="G199" s="23" t="str">
        <f t="shared" si="27"/>
        <v/>
      </c>
      <c r="H199" s="26" t="str">
        <f t="shared" si="28"/>
        <v/>
      </c>
      <c r="I199" s="16" t="str">
        <f t="shared" ref="I199:I200" si="30">IFERROR(RANK(H199,Points),"")</f>
        <v/>
      </c>
      <c r="J199" s="10"/>
    </row>
    <row r="200" spans="1:10" ht="14.5" x14ac:dyDescent="0.35">
      <c r="A200" s="12"/>
      <c r="B200" s="30"/>
      <c r="C200" s="9"/>
      <c r="D200" s="22" t="str">
        <f>IFERROR(LOOKUP(EvaluationTable[[#This Row],[BBBEE             Level]],{"Non",1,2,3,4,5,6,7,8},{0,20,18,14,12,8,6,4,2}),"")</f>
        <v/>
      </c>
      <c r="E200" s="22">
        <f t="shared" si="25"/>
        <v>0</v>
      </c>
      <c r="F200" s="7" t="str">
        <f t="shared" si="26"/>
        <v/>
      </c>
      <c r="G200" s="23" t="str">
        <f t="shared" si="27"/>
        <v/>
      </c>
      <c r="H200" s="27" t="str">
        <f t="shared" si="28"/>
        <v/>
      </c>
      <c r="I200" s="7" t="str">
        <f t="shared" si="30"/>
        <v/>
      </c>
      <c r="J200" s="10"/>
    </row>
  </sheetData>
  <sheetProtection algorithmName="SHA-512" hashValue="+2Wn/hYIZ7WvNRpeCDIHADN45iPI3WqAzfxEJECytXa+t11MqZEtNXSDtUBsCoOnB7rcslQzDEYoQyQjVMW79A==" saltValue="NCoGkzDtq93b6USRMC0hSw==" spinCount="100000" sheet="1" objects="1" scenarios="1"/>
  <sortState xmlns:xlrd2="http://schemas.microsoft.com/office/spreadsheetml/2017/richdata2" ref="A5:I35">
    <sortCondition ref="I5:I35"/>
  </sortState>
  <mergeCells count="6">
    <mergeCell ref="B5:C5"/>
    <mergeCell ref="A2:J2"/>
    <mergeCell ref="B3:C3"/>
    <mergeCell ref="D3:I3"/>
    <mergeCell ref="B4:C4"/>
    <mergeCell ref="D4:I4"/>
  </mergeCells>
  <conditionalFormatting sqref="A8:J88 G9:G200">
    <cfRule type="expression" dxfId="23" priority="38">
      <formula>$I8:$I101=1</formula>
    </cfRule>
  </conditionalFormatting>
  <conditionalFormatting sqref="A8:J89 G9:G200">
    <cfRule type="expression" dxfId="22" priority="3">
      <formula>$J8:$J102 = "Non-Compliant"</formula>
    </cfRule>
  </conditionalFormatting>
  <conditionalFormatting sqref="A7:J200">
    <cfRule type="expression" dxfId="21" priority="56">
      <formula>$I7:$I88=1</formula>
    </cfRule>
  </conditionalFormatting>
  <conditionalFormatting sqref="A7:J200">
    <cfRule type="expression" dxfId="20" priority="57">
      <formula>$J7:$J89 = "Non-Compliant"</formula>
    </cfRule>
  </conditionalFormatting>
  <conditionalFormatting sqref="G7">
    <cfRule type="expression" dxfId="19" priority="2">
      <formula>$I7:$I100=1</formula>
    </cfRule>
  </conditionalFormatting>
  <conditionalFormatting sqref="G7">
    <cfRule type="expression" dxfId="18" priority="1">
      <formula>$J7:$J101 = "Non-Compliant"</formula>
    </cfRule>
  </conditionalFormatting>
  <dataValidations count="2">
    <dataValidation type="list" allowBlank="1" showInputMessage="1" showErrorMessage="1" sqref="C7:C200" xr:uid="{00000000-0002-0000-0000-000000000000}">
      <formula1>"Non Contributor,1,2,3,4,5,6,7,8"</formula1>
    </dataValidation>
    <dataValidation type="list" allowBlank="1" showInputMessage="1" showErrorMessage="1" sqref="J7:J200" xr:uid="{00000000-0002-0000-0000-000001000000}">
      <formula1>$J$4:$J$5</formula1>
    </dataValidation>
  </dataValidations>
  <printOptions horizontalCentered="1"/>
  <pageMargins left="0" right="0" top="0.15748031496062992" bottom="0.15748031496062992" header="0.31496062992125984" footer="0.31496062992125984"/>
  <pageSetup paperSize="9" scale="75"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election activeCell="A21" sqref="A21"/>
    </sheetView>
  </sheetViews>
  <sheetFormatPr defaultRowHeight="13.5" x14ac:dyDescent="0.25"/>
  <cols>
    <col min="1" max="1" width="105.5" customWidth="1"/>
  </cols>
  <sheetData>
    <row r="1" spans="1:1" ht="17.5" x14ac:dyDescent="0.25">
      <c r="A1" s="2" t="s">
        <v>15</v>
      </c>
    </row>
    <row r="2" spans="1:1" ht="14.5" x14ac:dyDescent="0.35">
      <c r="A2" s="3" t="s">
        <v>16</v>
      </c>
    </row>
    <row r="3" spans="1:1" ht="14.5" x14ac:dyDescent="0.35">
      <c r="A3" s="4" t="s">
        <v>17</v>
      </c>
    </row>
    <row r="4" spans="1:1" ht="14.5" x14ac:dyDescent="0.35">
      <c r="A4" s="4" t="s">
        <v>18</v>
      </c>
    </row>
    <row r="5" spans="1:1" ht="14.5" x14ac:dyDescent="0.35">
      <c r="A5" s="5" t="s">
        <v>19</v>
      </c>
    </row>
    <row r="6" spans="1:1" ht="14.5" x14ac:dyDescent="0.35">
      <c r="A6" s="4" t="s">
        <v>20</v>
      </c>
    </row>
    <row r="7" spans="1:1" ht="14.5" x14ac:dyDescent="0.35">
      <c r="A7" s="3" t="s">
        <v>21</v>
      </c>
    </row>
    <row r="8" spans="1:1" ht="14.5" x14ac:dyDescent="0.35">
      <c r="A8" s="4" t="s">
        <v>22</v>
      </c>
    </row>
    <row r="9" spans="1:1" ht="14.5" x14ac:dyDescent="0.35">
      <c r="A9" s="3" t="s">
        <v>23</v>
      </c>
    </row>
    <row r="10" spans="1:1" ht="14.5" x14ac:dyDescent="0.35">
      <c r="A10" s="5" t="s">
        <v>24</v>
      </c>
    </row>
    <row r="11" spans="1:1" ht="29" x14ac:dyDescent="0.35">
      <c r="A11" s="13" t="s">
        <v>25</v>
      </c>
    </row>
    <row r="12" spans="1:1" x14ac:dyDescent="0.25">
      <c r="A12" s="17" t="s">
        <v>26</v>
      </c>
    </row>
  </sheetData>
  <conditionalFormatting sqref="A2">
    <cfRule type="expression" dxfId="2" priority="1">
      <formula>#REF!=3</formula>
    </cfRule>
    <cfRule type="expression" dxfId="1" priority="2">
      <formula>#REF!=2</formula>
    </cfRule>
    <cfRule type="expression" dxfId="0" priority="3">
      <formula>#REF!=1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25"/>
  <sheetData>
    <row r="1" spans="1:1" x14ac:dyDescent="0.25">
      <c r="A1"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Calculation Sheet</vt:lpstr>
      <vt:lpstr>Formulas</vt:lpstr>
      <vt:lpstr>Sheet1</vt:lpstr>
      <vt:lpstr>Points</vt:lpstr>
      <vt:lpstr>Price</vt:lpstr>
      <vt:lpstr>Rank</vt:lpstr>
    </vt:vector>
  </TitlesOfParts>
  <Manager/>
  <Company>PGWC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Fabian Kennedy</dc:creator>
  <cp:keywords/>
  <dc:description/>
  <cp:lastModifiedBy>Lee-Anne Cupido</cp:lastModifiedBy>
  <cp:revision/>
  <dcterms:created xsi:type="dcterms:W3CDTF">2015-06-24T07:15:07Z</dcterms:created>
  <dcterms:modified xsi:type="dcterms:W3CDTF">2023-02-22T10:44:08Z</dcterms:modified>
  <cp:category/>
  <cp:contentStatus/>
</cp:coreProperties>
</file>