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showSheetTabs="0" xWindow="-15" yWindow="-15" windowWidth="15600" windowHeight="3555" activeTab="5"/>
  </bookViews>
  <sheets>
    <sheet name="Menu" sheetId="48" r:id="rId1"/>
    <sheet name="Summary Instructions" sheetId="50" r:id="rId2"/>
    <sheet name="Data Capture Demand" sheetId="37" r:id="rId3"/>
    <sheet name="Data Capture Costs" sheetId="30" r:id="rId4"/>
    <sheet name="Primary Baseline Tariff" sheetId="5" r:id="rId5"/>
    <sheet name="Strategic Decisions" sheetId="51" r:id="rId6"/>
    <sheet name="Revised Tariff" sheetId="52" r:id="rId7"/>
    <sheet name="Test Revised Primary Baseline" sheetId="46" r:id="rId8"/>
  </sheets>
  <externalReferences>
    <externalReference r:id="rId9"/>
  </externalReferences>
  <definedNames>
    <definedName name="_xlnm.Print_Area" localSheetId="3">'Data Capture Costs'!$B$2:$F$30,'Data Capture Costs'!$B$32:$L$41</definedName>
    <definedName name="_xlnm.Print_Area" localSheetId="2">'Data Capture Demand'!$B$2:$I$16</definedName>
    <definedName name="_xlnm.Print_Area" localSheetId="4">'Primary Baseline Tariff'!$B$2:$E$14</definedName>
    <definedName name="_xlnm.Print_Area" localSheetId="6">'Revised Tariff'!$B$2:$E$14</definedName>
    <definedName name="_xlnm.Print_Area" localSheetId="5">'Strategic Decisions'!$B$2:$F$25,'Strategic Decisions'!$H$4:$J$9</definedName>
    <definedName name="_xlnm.Print_Area" localSheetId="1">'Summary Instructions'!$B$2:$I$29</definedName>
    <definedName name="_xlnm.Print_Area" localSheetId="7">'Test Revised Primary Baseline'!$B$2:$O$17</definedName>
    <definedName name="VarPercent">'Data Capture Costs'!$AZ$1:$AZ$105</definedName>
  </definedNames>
  <calcPr calcId="125725"/>
</workbook>
</file>

<file path=xl/calcChain.xml><?xml version="1.0" encoding="utf-8"?>
<calcChain xmlns="http://schemas.openxmlformats.org/spreadsheetml/2006/main">
  <c r="E28" i="30"/>
  <c r="E39"/>
  <c r="E38"/>
  <c r="E37"/>
  <c r="E36"/>
  <c r="E35"/>
  <c r="E34"/>
  <c r="N14" i="37"/>
  <c r="N13"/>
  <c r="N12"/>
  <c r="N11"/>
  <c r="N10"/>
  <c r="N9"/>
  <c r="I8" i="51" l="1"/>
  <c r="I6"/>
  <c r="G39" i="30" l="1"/>
  <c r="G38"/>
  <c r="G37"/>
  <c r="G36"/>
  <c r="G35"/>
  <c r="G34"/>
  <c r="D34"/>
  <c r="C8" i="52" s="1"/>
  <c r="D35" i="30"/>
  <c r="D10" i="52" l="1"/>
  <c r="D11"/>
  <c r="D12"/>
  <c r="D13"/>
  <c r="C9" i="5"/>
  <c r="D36" i="30"/>
  <c r="C10" i="5" s="1"/>
  <c r="D37" i="30"/>
  <c r="C11" i="5" s="1"/>
  <c r="D38" i="30"/>
  <c r="C12" i="52" s="1"/>
  <c r="D39" i="30"/>
  <c r="C13" i="5" s="1"/>
  <c r="C8"/>
  <c r="C9" i="52" l="1"/>
  <c r="C13"/>
  <c r="C12" i="5"/>
  <c r="C11" i="52"/>
  <c r="C10"/>
  <c r="J8" i="48"/>
  <c r="J7"/>
  <c r="C3" i="30"/>
  <c r="C3" i="37"/>
  <c r="E40" i="30" l="1"/>
  <c r="C13" i="46"/>
  <c r="C40" i="30"/>
  <c r="C35"/>
  <c r="C36"/>
  <c r="C37"/>
  <c r="C38"/>
  <c r="C39"/>
  <c r="C34"/>
  <c r="E5" i="46"/>
  <c r="I35" i="30" l="1"/>
  <c r="I37"/>
  <c r="I39"/>
  <c r="I36"/>
  <c r="I38"/>
  <c r="I34"/>
  <c r="F12" i="46"/>
  <c r="G12" s="1"/>
  <c r="E12"/>
  <c r="D12"/>
  <c r="C12"/>
  <c r="F11"/>
  <c r="G11" s="1"/>
  <c r="E11"/>
  <c r="D11"/>
  <c r="C11"/>
  <c r="F10"/>
  <c r="G10" s="1"/>
  <c r="E10"/>
  <c r="D10"/>
  <c r="C10"/>
  <c r="F9"/>
  <c r="G9" s="1"/>
  <c r="E9"/>
  <c r="D9"/>
  <c r="C9"/>
  <c r="F8"/>
  <c r="G8" s="1"/>
  <c r="E8"/>
  <c r="D8"/>
  <c r="C8"/>
  <c r="F7"/>
  <c r="G7" s="1"/>
  <c r="E7"/>
  <c r="E13" s="1"/>
  <c r="D7"/>
  <c r="C7"/>
  <c r="D5"/>
  <c r="C5"/>
  <c r="G40" i="30" l="1"/>
  <c r="G7" i="37"/>
  <c r="E6" i="30"/>
  <c r="C7" i="37"/>
  <c r="D5" i="30"/>
  <c r="G13" i="46" l="1"/>
  <c r="G16" s="1"/>
  <c r="E30" i="30" l="1"/>
  <c r="J33" s="1"/>
  <c r="J35" l="1"/>
  <c r="J37"/>
  <c r="J39"/>
  <c r="J36"/>
  <c r="J38"/>
  <c r="J34"/>
  <c r="H35"/>
  <c r="H37"/>
  <c r="H39"/>
  <c r="H36"/>
  <c r="H38"/>
  <c r="H34"/>
  <c r="D15" i="46"/>
  <c r="G17" s="1"/>
  <c r="J40" i="30" l="1"/>
  <c r="H11" i="46"/>
  <c r="H10"/>
  <c r="H12"/>
  <c r="D8" i="5"/>
  <c r="D10"/>
  <c r="D11"/>
  <c r="D12"/>
  <c r="D13"/>
  <c r="D9"/>
  <c r="H40" i="30"/>
  <c r="G15" i="37"/>
  <c r="E15"/>
  <c r="H9" i="46" l="1"/>
  <c r="L9" s="1"/>
  <c r="K36" i="30"/>
  <c r="K38"/>
  <c r="K37"/>
  <c r="K39"/>
  <c r="L10" i="46"/>
  <c r="I10"/>
  <c r="L11"/>
  <c r="I11"/>
  <c r="I12"/>
  <c r="L12"/>
  <c r="I9" l="1"/>
  <c r="K35" i="30"/>
  <c r="K34"/>
  <c r="I40"/>
  <c r="M12" i="46"/>
  <c r="P12" s="1"/>
  <c r="O12"/>
  <c r="M9"/>
  <c r="P9" s="1"/>
  <c r="O9"/>
  <c r="M11"/>
  <c r="P11" s="1"/>
  <c r="O11"/>
  <c r="M10"/>
  <c r="O10"/>
  <c r="D9" i="52" l="1"/>
  <c r="H8" i="46" s="1"/>
  <c r="K40" i="30"/>
  <c r="D8" i="52"/>
  <c r="H7" i="46" s="1"/>
  <c r="I7" s="1"/>
  <c r="P10"/>
  <c r="I8" l="1"/>
  <c r="I13" s="1"/>
  <c r="L8"/>
  <c r="O8" s="1"/>
  <c r="L7"/>
  <c r="O7" s="1"/>
  <c r="M7" l="1"/>
  <c r="M8"/>
  <c r="P8" s="1"/>
  <c r="P7"/>
  <c r="M13" l="1"/>
  <c r="M16" s="1"/>
  <c r="M17" s="1"/>
  <c r="P13"/>
</calcChain>
</file>

<file path=xl/sharedStrings.xml><?xml version="1.0" encoding="utf-8"?>
<sst xmlns="http://schemas.openxmlformats.org/spreadsheetml/2006/main" count="136" uniqueCount="96">
  <si>
    <t>Basic Salaries</t>
  </si>
  <si>
    <t>Social Contributions</t>
  </si>
  <si>
    <t>Detail</t>
  </si>
  <si>
    <t>Collection Commission</t>
  </si>
  <si>
    <t>Contracted Services</t>
  </si>
  <si>
    <t>Contributions to Provisions</t>
  </si>
  <si>
    <r>
      <rPr>
        <b/>
        <sz val="11"/>
        <color indexed="8"/>
        <rFont val="Calibri"/>
        <family val="2"/>
      </rPr>
      <t>Less</t>
    </r>
    <r>
      <rPr>
        <sz val="11"/>
        <color theme="1"/>
        <rFont val="Calibri"/>
        <family val="2"/>
        <scheme val="minor"/>
      </rPr>
      <t xml:space="preserve"> Sundry Income </t>
    </r>
  </si>
  <si>
    <t>TOTAL RING FENCED COSTS</t>
  </si>
  <si>
    <t>General Costs</t>
  </si>
  <si>
    <t>Employee Related Costs:</t>
  </si>
  <si>
    <t>Other Costs:</t>
  </si>
  <si>
    <t>Other Cost:</t>
  </si>
  <si>
    <t>Depreciation:</t>
  </si>
  <si>
    <t>External Interest:</t>
  </si>
  <si>
    <t>Reserves\Provisions for Capital Improvements:</t>
  </si>
  <si>
    <t>FUTURE DEMAND</t>
  </si>
  <si>
    <t>HISTORICAL DEMAND</t>
  </si>
  <si>
    <t>PRIMARY BASELINE TARIFF</t>
  </si>
  <si>
    <t>CONSUMER</t>
  </si>
  <si>
    <t>REVENUE</t>
  </si>
  <si>
    <t>COSTS BY BUDGET VOTE</t>
  </si>
  <si>
    <t>TOTAL COSTS BY BUDGET VOTE</t>
  </si>
  <si>
    <t>Repairs and Maintenance</t>
  </si>
  <si>
    <t>Debt Impairment</t>
  </si>
  <si>
    <t>Motor Vehicle Costs</t>
  </si>
  <si>
    <t>Costs</t>
  </si>
  <si>
    <r>
      <rPr>
        <b/>
        <sz val="11"/>
        <color theme="1"/>
        <rFont val="Calibri"/>
        <family val="2"/>
      </rPr>
      <t xml:space="preserve">Less </t>
    </r>
    <r>
      <rPr>
        <sz val="11"/>
        <color theme="1"/>
        <rFont val="Calibri"/>
        <family val="2"/>
      </rPr>
      <t>Sundry Income Generated from Indirect Services</t>
    </r>
  </si>
  <si>
    <t>Overhead Costs Re-Allocated (+)</t>
  </si>
  <si>
    <t>Overhead Costs Re-Allocated (-)</t>
  </si>
  <si>
    <t>Less</t>
  </si>
  <si>
    <t>SubMenu</t>
  </si>
  <si>
    <t>CURRENT &amp; REVISED TARIFF COMPARISON</t>
  </si>
  <si>
    <t>Any cell with this background colour is a DATA INPUT cell.</t>
  </si>
  <si>
    <t>FULL COST</t>
  </si>
  <si>
    <t>CURRENT ACTUAL</t>
  </si>
  <si>
    <t>TARIFF</t>
  </si>
  <si>
    <t>% CHANGE</t>
  </si>
  <si>
    <t>PROFIT\LOSS</t>
  </si>
  <si>
    <t>Enter the Name of this Service (use Capital letters):-</t>
  </si>
  <si>
    <t>ACTIVITY TYPE</t>
  </si>
  <si>
    <t>NO OF ACTIVITIES</t>
  </si>
  <si>
    <t>Type 1</t>
  </si>
  <si>
    <t>Type 2</t>
  </si>
  <si>
    <t>Type 3</t>
  </si>
  <si>
    <t>Type 4</t>
  </si>
  <si>
    <t>Type 5</t>
  </si>
  <si>
    <t>Type 6</t>
  </si>
  <si>
    <t>TOTAL NO OF ACTIVITIES</t>
  </si>
  <si>
    <t xml:space="preserve">REVENUE </t>
  </si>
  <si>
    <t>Current Revenue</t>
  </si>
  <si>
    <t>Revised Revenue</t>
  </si>
  <si>
    <t>Below is the basic tariff calculated per baseline unit.</t>
  </si>
  <si>
    <t>Current Actual - Revised</t>
  </si>
  <si>
    <t>This screen compares the Current Actual Tariff and Revenue to the Revised Tariff and Revenue.</t>
  </si>
  <si>
    <t>The Primary Baseline is calculated by allocating costs as a % of Revenue generated by the activity.  This allocated cost is then divided by the number of activities for each Activity Type.</t>
  </si>
  <si>
    <t>NON TRADING - SUMMARY INSTRUCTIONS</t>
  </si>
  <si>
    <t>Use the %Change column to increase or decrease the Revised Tariff.  As you enter the % ,change the Tariff and Revenue will change to reflect your input.</t>
  </si>
  <si>
    <t>This column displays the difference between Tariffs together with a colour indicator.</t>
  </si>
  <si>
    <t>This column displays the difference between Revenues together with a colour indicator.</t>
  </si>
  <si>
    <t>Do you wish to Escalate the Tariff levied on certain type of consumers?</t>
  </si>
  <si>
    <t>Do you wish to limit the Size of the Tariff levied on certain type of consumers?</t>
  </si>
  <si>
    <t>Enter Size of Subsidy</t>
  </si>
  <si>
    <t>NO</t>
  </si>
  <si>
    <t>YES</t>
  </si>
  <si>
    <t>Enter Size of the Deficit</t>
  </si>
  <si>
    <t>Are you willing to make a Deficit on this service?</t>
  </si>
  <si>
    <t>Enter Size of the Surplus</t>
  </si>
  <si>
    <t>Do you wish to achieve a Surplus on this service?</t>
  </si>
  <si>
    <t>REVISED PRIMARY BASELINE TARIFF</t>
  </si>
  <si>
    <t>No</t>
  </si>
  <si>
    <t>STRATEGIC DECISIONS</t>
  </si>
  <si>
    <t>Yes</t>
  </si>
  <si>
    <t>CHANGE TARIFF</t>
  </si>
  <si>
    <t>REVISED PRIMARY BASELINE</t>
  </si>
  <si>
    <t>Current Actual - Revised Primary</t>
  </si>
  <si>
    <t>Capture anticipated and current number of activities for each Activity Type.  Also capture the Current Tariff on this workscreen.</t>
  </si>
  <si>
    <t>Revenue plus Subsidy %</t>
  </si>
  <si>
    <t>Total Subsidy Amt</t>
  </si>
  <si>
    <t xml:space="preserve">Total Subsidy % </t>
  </si>
  <si>
    <t>Subsidy Amt</t>
  </si>
  <si>
    <t>Subsidy %</t>
  </si>
  <si>
    <t>PRIOR YEAR - REVENUE PER TYPE</t>
  </si>
  <si>
    <t>CURRENT ACTUAL TARIFF per Activity</t>
  </si>
  <si>
    <t>Do you plan to subsidise the delivery of this service (excluding Free Basic Services)?</t>
  </si>
  <si>
    <t>AMOUNT</t>
  </si>
  <si>
    <t>AFFORDABILITY DECISIONS</t>
  </si>
  <si>
    <t>FINANCIAL DECISIONS</t>
  </si>
  <si>
    <t>AFFORDABILITY ADJUSTMENT TO REVISED PRIMARY BASELINE</t>
  </si>
  <si>
    <t>% of Revenue per Consumer Group</t>
  </si>
  <si>
    <t>COST APPORTIONMENT FOR MULTIPLE PRIMARY BASELINES</t>
  </si>
  <si>
    <t xml:space="preserve"> Cost Allocated by Revenue</t>
  </si>
  <si>
    <t>ANTICIPATED</t>
  </si>
  <si>
    <t>Capture the costs for the budget vote on this screen. AT THE BOTTOM OF THE PAGE: the Revenue (from previous years units of demand * tariff) is proportioned and allocated per consumer group as a % of the total revenue. The costs and subsidy is also proportioned according to this %.</t>
  </si>
  <si>
    <t>NON-TRADING SERVICES 6</t>
  </si>
  <si>
    <t>Most of these decisions are contained in the municipality's  Tariff policy and therefore already form part of the information used to populate the model. However the decisions can at this point be re-visited  and altered as necessary before the tariff  is finalised.</t>
  </si>
  <si>
    <t>%</t>
  </si>
</sst>
</file>

<file path=xl/styles.xml><?xml version="1.0" encoding="utf-8"?>
<styleSheet xmlns="http://schemas.openxmlformats.org/spreadsheetml/2006/main">
  <numFmts count="5">
    <numFmt numFmtId="44" formatCode="_ &quot;R&quot;\ * #,##0.00_ ;_ &quot;R&quot;\ * \-#,##0.00_ ;_ &quot;R&quot;\ * &quot;-&quot;??_ ;_ @_ "/>
    <numFmt numFmtId="164" formatCode="#,##0.00_ ;[Red]\-#,##0.00\ "/>
    <numFmt numFmtId="165" formatCode="#,##0_ ;[Red]\-#,##0\ "/>
    <numFmt numFmtId="166" formatCode="#,##0.0000_ ;[Red]\-#,##0.0000\ "/>
    <numFmt numFmtId="167" formatCode="0.0000%"/>
  </numFmts>
  <fonts count="50">
    <font>
      <sz val="11"/>
      <color theme="1"/>
      <name val="Calibri"/>
      <family val="2"/>
      <scheme val="minor"/>
    </font>
    <font>
      <b/>
      <sz val="11"/>
      <color indexed="8"/>
      <name val="Calibri"/>
      <family val="2"/>
    </font>
    <font>
      <sz val="10"/>
      <color indexed="8"/>
      <name val="Tahoma"/>
      <family val="2"/>
    </font>
    <font>
      <b/>
      <sz val="10"/>
      <color indexed="8"/>
      <name val="Tahoma"/>
      <family val="2"/>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font>
    <font>
      <b/>
      <sz val="16"/>
      <color rgb="FF0070C0"/>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16"/>
      <color theme="0"/>
      <name val="Calibri"/>
      <family val="2"/>
      <scheme val="minor"/>
    </font>
    <font>
      <b/>
      <sz val="11"/>
      <name val="Calibri"/>
      <family val="2"/>
      <scheme val="minor"/>
    </font>
    <font>
      <sz val="11"/>
      <color theme="5"/>
      <name val="Calibri"/>
      <family val="2"/>
      <scheme val="minor"/>
    </font>
    <font>
      <sz val="11"/>
      <color theme="2" tint="-0.749992370372631"/>
      <name val="Calibri"/>
      <family val="2"/>
      <scheme val="minor"/>
    </font>
    <font>
      <sz val="22"/>
      <color theme="2" tint="-0.749992370372631"/>
      <name val="Calibri"/>
      <family val="2"/>
    </font>
    <font>
      <sz val="11"/>
      <color theme="2" tint="-0.749992370372631"/>
      <name val="Calibri"/>
      <family val="2"/>
    </font>
    <font>
      <b/>
      <sz val="22"/>
      <color theme="0"/>
      <name val="Calibri"/>
      <family val="2"/>
    </font>
    <font>
      <b/>
      <sz val="12"/>
      <name val="Calibri"/>
      <family val="2"/>
      <scheme val="minor"/>
    </font>
    <font>
      <sz val="12"/>
      <color theme="1"/>
      <name val="Calibri"/>
      <family val="2"/>
    </font>
    <font>
      <sz val="11"/>
      <color theme="0"/>
      <name val="Calibri"/>
      <family val="2"/>
      <scheme val="minor"/>
    </font>
    <font>
      <b/>
      <sz val="11"/>
      <color theme="1"/>
      <name val="Calibri"/>
      <family val="2"/>
    </font>
    <font>
      <b/>
      <sz val="11"/>
      <color indexed="8"/>
      <name val="Calibri"/>
      <family val="2"/>
      <scheme val="minor"/>
    </font>
    <font>
      <b/>
      <sz val="12"/>
      <color theme="1"/>
      <name val="Calibri"/>
      <family val="2"/>
      <scheme val="minor"/>
    </font>
    <font>
      <sz val="11"/>
      <color rgb="FF993300"/>
      <name val="Calibri"/>
      <family val="2"/>
      <scheme val="minor"/>
    </font>
    <font>
      <sz val="11"/>
      <color rgb="FFC00000"/>
      <name val="Calibri"/>
      <family val="2"/>
      <scheme val="minor"/>
    </font>
    <font>
      <b/>
      <sz val="18"/>
      <color rgb="FF993300"/>
      <name val="Calibri"/>
      <family val="2"/>
      <scheme val="minor"/>
    </font>
    <font>
      <b/>
      <sz val="22"/>
      <color rgb="FF993300"/>
      <name val="Calibri"/>
      <family val="2"/>
      <scheme val="minor"/>
    </font>
    <font>
      <b/>
      <i/>
      <sz val="11"/>
      <color theme="0"/>
      <name val="Calibri"/>
      <family val="2"/>
    </font>
    <font>
      <b/>
      <sz val="22"/>
      <color rgb="FFFF6600"/>
      <name val="Calibri"/>
      <family val="2"/>
    </font>
    <font>
      <sz val="14"/>
      <color theme="0"/>
      <name val="Calibri"/>
      <family val="2"/>
      <scheme val="minor"/>
    </font>
    <font>
      <b/>
      <sz val="14"/>
      <color theme="0"/>
      <name val="Calibri"/>
      <family val="2"/>
      <scheme val="minor"/>
    </font>
    <font>
      <b/>
      <sz val="12"/>
      <color theme="0"/>
      <name val="Calibri"/>
      <family val="2"/>
      <scheme val="minor"/>
    </font>
    <font>
      <sz val="11"/>
      <color rgb="FFFF0000"/>
      <name val="Calibri"/>
      <family val="2"/>
      <scheme val="minor"/>
    </font>
    <font>
      <b/>
      <sz val="12"/>
      <color rgb="FFFF0000"/>
      <name val="Calibri"/>
      <family val="2"/>
      <scheme val="minor"/>
    </font>
    <font>
      <b/>
      <sz val="14"/>
      <name val="Calibri"/>
      <family val="2"/>
      <scheme val="minor"/>
    </font>
    <font>
      <b/>
      <sz val="12"/>
      <color rgb="FFFF9933"/>
      <name val="Calibri"/>
      <family val="2"/>
      <scheme val="minor"/>
    </font>
    <font>
      <b/>
      <sz val="12"/>
      <color rgb="FFFF3300"/>
      <name val="Calibri"/>
      <family val="2"/>
      <scheme val="minor"/>
    </font>
    <font>
      <u/>
      <sz val="8.25"/>
      <color theme="10"/>
      <name val="Calibri"/>
      <family val="2"/>
    </font>
    <font>
      <b/>
      <u/>
      <sz val="12"/>
      <color rgb="FFFF6600"/>
      <name val="Calibri"/>
      <family val="2"/>
    </font>
    <font>
      <b/>
      <sz val="12"/>
      <color rgb="FFFF6600"/>
      <name val="Calibri"/>
      <family val="2"/>
      <scheme val="minor"/>
    </font>
    <font>
      <sz val="12"/>
      <color rgb="FFFF3300"/>
      <name val="Calibri"/>
      <family val="2"/>
      <scheme val="minor"/>
    </font>
    <font>
      <b/>
      <u/>
      <sz val="14"/>
      <color theme="1"/>
      <name val="Calibri"/>
      <family val="2"/>
      <scheme val="minor"/>
    </font>
    <font>
      <sz val="12"/>
      <color theme="1"/>
      <name val="Calibri"/>
      <family val="2"/>
      <scheme val="minor"/>
    </font>
    <font>
      <b/>
      <sz val="18"/>
      <color theme="0"/>
      <name val="Calibri"/>
      <family val="2"/>
      <scheme val="minor"/>
    </font>
    <font>
      <b/>
      <sz val="20"/>
      <color rgb="FF993300"/>
      <name val="Calibri"/>
      <family val="2"/>
      <scheme val="minor"/>
    </font>
    <font>
      <sz val="10"/>
      <color rgb="FFFF0000"/>
      <name val="Tahoma"/>
      <family val="2"/>
    </font>
    <font>
      <b/>
      <sz val="10"/>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rgb="FFFFFF99"/>
        <bgColor indexed="64"/>
      </patternFill>
    </fill>
    <fill>
      <patternFill patternType="solid">
        <fgColor rgb="FFFF9933"/>
        <bgColor indexed="64"/>
      </patternFill>
    </fill>
    <fill>
      <patternFill patternType="solid">
        <fgColor theme="2" tint="-9.9978637043366805E-2"/>
        <bgColor indexed="64"/>
      </patternFill>
    </fill>
    <fill>
      <patternFill patternType="solid">
        <fgColor rgb="FF996633"/>
        <bgColor indexed="64"/>
      </patternFill>
    </fill>
    <fill>
      <patternFill patternType="solid">
        <fgColor rgb="FFFFC000"/>
        <bgColor indexed="64"/>
      </patternFill>
    </fill>
    <fill>
      <patternFill patternType="solid">
        <fgColor rgb="FFFF6600"/>
        <bgColor indexed="64"/>
      </patternFill>
    </fill>
    <fill>
      <patternFill patternType="solid">
        <fgColor theme="6"/>
        <bgColor indexed="64"/>
      </patternFill>
    </fill>
    <fill>
      <gradientFill>
        <stop position="0">
          <color rgb="FF00FFFF"/>
        </stop>
        <stop position="1">
          <color theme="1"/>
        </stop>
      </gradientFill>
    </fill>
    <fill>
      <gradientFill degree="180">
        <stop position="0">
          <color rgb="FF00FFFF"/>
        </stop>
        <stop position="1">
          <color theme="1"/>
        </stop>
      </gradientFill>
    </fill>
    <fill>
      <gradientFill type="path" left="1" right="1" top="1" bottom="1">
        <stop position="0">
          <color theme="1"/>
        </stop>
        <stop position="1">
          <color rgb="FF00FFFF"/>
        </stop>
      </gradientFill>
    </fill>
    <fill>
      <gradientFill degree="90">
        <stop position="0">
          <color rgb="FF00FFFF"/>
        </stop>
        <stop position="1">
          <color theme="1"/>
        </stop>
      </gradientFill>
    </fill>
    <fill>
      <gradientFill type="path" top="1" bottom="1">
        <stop position="0">
          <color theme="1"/>
        </stop>
        <stop position="1">
          <color rgb="FF00FFFF"/>
        </stop>
      </gradientFill>
    </fill>
    <fill>
      <gradientFill type="path" left="1" right="1">
        <stop position="0">
          <color theme="1"/>
        </stop>
        <stop position="1">
          <color rgb="FF00FFFF"/>
        </stop>
      </gradientFill>
    </fill>
    <fill>
      <gradientFill degree="90">
        <stop position="0">
          <color theme="1"/>
        </stop>
        <stop position="1">
          <color rgb="FF00FFFF"/>
        </stop>
      </gradientFill>
    </fill>
    <fill>
      <gradientFill type="path">
        <stop position="0">
          <color theme="1"/>
        </stop>
        <stop position="1">
          <color rgb="FF00FFFF"/>
        </stop>
      </gradientFill>
    </fill>
    <fill>
      <patternFill patternType="solid">
        <fgColor theme="6" tint="0.3999450666829432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rgb="FF993300"/>
      </left>
      <right/>
      <top style="thick">
        <color rgb="FF993300"/>
      </top>
      <bottom style="thick">
        <color rgb="FF993300"/>
      </bottom>
      <diagonal/>
    </border>
    <border>
      <left/>
      <right/>
      <top style="thick">
        <color rgb="FF993300"/>
      </top>
      <bottom style="thick">
        <color rgb="FF993300"/>
      </bottom>
      <diagonal/>
    </border>
    <border>
      <left/>
      <right style="thick">
        <color rgb="FF993300"/>
      </right>
      <top style="thick">
        <color rgb="FF993300"/>
      </top>
      <bottom style="thick">
        <color rgb="FF993300"/>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medium">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theme="1"/>
      </left>
      <right style="thick">
        <color theme="1"/>
      </right>
      <top/>
      <bottom style="medium">
        <color indexed="64"/>
      </bottom>
      <diagonal/>
    </border>
    <border>
      <left style="thick">
        <color theme="1"/>
      </left>
      <right style="thick">
        <color theme="1"/>
      </right>
      <top style="thick">
        <color theme="1"/>
      </top>
      <bottom style="thin">
        <color indexed="64"/>
      </bottom>
      <diagonal/>
    </border>
    <border>
      <left style="medium">
        <color indexed="64"/>
      </left>
      <right style="medium">
        <color indexed="64"/>
      </right>
      <top style="medium">
        <color indexed="64"/>
      </top>
      <bottom style="medium">
        <color indexed="64"/>
      </bottom>
      <diagonal/>
    </border>
    <border>
      <left style="thick">
        <color theme="1"/>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thick">
        <color theme="1"/>
      </left>
      <right/>
      <top style="thick">
        <color theme="1"/>
      </top>
      <bottom style="thin">
        <color indexed="64"/>
      </bottom>
      <diagonal/>
    </border>
    <border>
      <left/>
      <right/>
      <top style="thick">
        <color theme="1"/>
      </top>
      <bottom style="thin">
        <color indexed="64"/>
      </bottom>
      <diagonal/>
    </border>
    <border>
      <left/>
      <right style="thick">
        <color theme="1"/>
      </right>
      <top style="thick">
        <color theme="1"/>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n">
        <color indexed="64"/>
      </left>
      <right style="thick">
        <color indexed="64"/>
      </right>
      <top style="thick">
        <color indexed="64"/>
      </top>
      <bottom style="thick">
        <color indexed="64"/>
      </bottom>
      <diagonal/>
    </border>
    <border>
      <left style="thin">
        <color indexed="64"/>
      </left>
      <right/>
      <top/>
      <bottom style="thin">
        <color indexed="64"/>
      </bottom>
      <diagonal/>
    </border>
    <border>
      <left/>
      <right/>
      <top style="medium">
        <color indexed="64"/>
      </top>
      <bottom/>
      <diagonal/>
    </border>
  </borders>
  <cellStyleXfs count="3">
    <xf numFmtId="0" fontId="0" fillId="0" borderId="0"/>
    <xf numFmtId="44" fontId="4" fillId="0" borderId="0" applyFont="0" applyFill="0" applyBorder="0" applyAlignment="0" applyProtection="0"/>
    <xf numFmtId="0" fontId="40" fillId="0" borderId="0" applyNumberFormat="0" applyFill="0" applyBorder="0" applyAlignment="0" applyProtection="0">
      <alignment vertical="top"/>
      <protection locked="0"/>
    </xf>
  </cellStyleXfs>
  <cellXfs count="302">
    <xf numFmtId="0" fontId="0" fillId="0" borderId="0" xfId="0"/>
    <xf numFmtId="0" fontId="0" fillId="0" borderId="1" xfId="0" applyFill="1" applyBorder="1"/>
    <xf numFmtId="0" fontId="0" fillId="0" borderId="1" xfId="0" applyBorder="1"/>
    <xf numFmtId="166" fontId="0" fillId="0" borderId="1" xfId="0" applyNumberFormat="1" applyBorder="1"/>
    <xf numFmtId="164" fontId="0" fillId="0" borderId="0" xfId="0" applyNumberFormat="1"/>
    <xf numFmtId="0" fontId="0" fillId="0" borderId="0" xfId="0" applyFill="1" applyBorder="1"/>
    <xf numFmtId="0" fontId="0" fillId="0" borderId="0" xfId="0" applyAlignment="1">
      <alignment horizontal="center"/>
    </xf>
    <xf numFmtId="10" fontId="0" fillId="0" borderId="0" xfId="0" applyNumberFormat="1"/>
    <xf numFmtId="0" fontId="0" fillId="0" borderId="1" xfId="0" applyFont="1" applyBorder="1"/>
    <xf numFmtId="0" fontId="0" fillId="3" borderId="0" xfId="0" applyFill="1" applyBorder="1"/>
    <xf numFmtId="0" fontId="0" fillId="3" borderId="0" xfId="0" applyFill="1"/>
    <xf numFmtId="0" fontId="0" fillId="0" borderId="0" xfId="0" applyFont="1" applyFill="1" applyBorder="1"/>
    <xf numFmtId="0" fontId="9" fillId="3" borderId="0" xfId="0" applyFont="1" applyFill="1"/>
    <xf numFmtId="0" fontId="10" fillId="3" borderId="0" xfId="0" applyFont="1" applyFill="1" applyBorder="1" applyAlignment="1">
      <alignment horizontal="left"/>
    </xf>
    <xf numFmtId="0" fontId="11" fillId="3" borderId="0" xfId="0" applyFont="1" applyFill="1" applyBorder="1" applyAlignment="1">
      <alignment horizontal="left"/>
    </xf>
    <xf numFmtId="164" fontId="10" fillId="3" borderId="0" xfId="0" applyNumberFormat="1" applyFont="1" applyFill="1" applyBorder="1" applyAlignment="1"/>
    <xf numFmtId="0" fontId="0" fillId="0" borderId="0" xfId="0" applyFill="1"/>
    <xf numFmtId="0" fontId="9" fillId="0" borderId="0" xfId="0" applyFont="1" applyFill="1"/>
    <xf numFmtId="0" fontId="10" fillId="0" borderId="0" xfId="0" applyFont="1" applyFill="1" applyBorder="1" applyAlignment="1">
      <alignment horizontal="left"/>
    </xf>
    <xf numFmtId="0" fontId="11" fillId="0" borderId="0" xfId="0" applyFont="1" applyFill="1" applyBorder="1" applyAlignment="1">
      <alignment horizontal="left"/>
    </xf>
    <xf numFmtId="164" fontId="10" fillId="0" borderId="0" xfId="0" applyNumberFormat="1" applyFont="1" applyFill="1" applyBorder="1" applyAlignment="1"/>
    <xf numFmtId="0" fontId="12" fillId="0" borderId="0" xfId="0" applyFont="1" applyFill="1" applyBorder="1" applyAlignment="1">
      <alignment horizontal="left"/>
    </xf>
    <xf numFmtId="0" fontId="0" fillId="0" borderId="0" xfId="0" applyFont="1" applyFill="1" applyBorder="1" applyAlignment="1">
      <alignment horizontal="right"/>
    </xf>
    <xf numFmtId="0" fontId="0" fillId="3" borderId="0" xfId="0" applyFont="1" applyFill="1" applyBorder="1" applyAlignment="1">
      <alignment horizontal="right"/>
    </xf>
    <xf numFmtId="0" fontId="12" fillId="0" borderId="0" xfId="0" applyFont="1" applyFill="1" applyBorder="1" applyAlignment="1">
      <alignment horizontal="right"/>
    </xf>
    <xf numFmtId="0" fontId="5" fillId="2" borderId="0" xfId="0" applyFont="1" applyFill="1" applyBorder="1"/>
    <xf numFmtId="0" fontId="0" fillId="3" borderId="0" xfId="0" applyFill="1" applyAlignment="1">
      <alignment horizontal="center"/>
    </xf>
    <xf numFmtId="0" fontId="15" fillId="0" borderId="0" xfId="0" applyFont="1" applyFill="1" applyBorder="1"/>
    <xf numFmtId="0" fontId="13" fillId="5" borderId="8" xfId="0" applyFont="1" applyFill="1" applyBorder="1" applyAlignment="1">
      <alignment horizontal="left"/>
    </xf>
    <xf numFmtId="0" fontId="13" fillId="5" borderId="9" xfId="0" applyFont="1" applyFill="1" applyBorder="1" applyAlignment="1">
      <alignment horizontal="left"/>
    </xf>
    <xf numFmtId="0" fontId="14" fillId="4" borderId="5" xfId="0" applyFont="1" applyFill="1" applyBorder="1" applyAlignment="1">
      <alignment horizontal="center" vertical="center" wrapText="1"/>
    </xf>
    <xf numFmtId="0" fontId="0" fillId="0" borderId="6" xfId="0" applyFill="1" applyBorder="1"/>
    <xf numFmtId="0" fontId="0" fillId="0" borderId="7" xfId="0" applyFill="1" applyBorder="1"/>
    <xf numFmtId="0" fontId="0" fillId="0" borderId="0" xfId="0" applyFill="1" applyAlignment="1">
      <alignment horizontal="center"/>
    </xf>
    <xf numFmtId="0" fontId="8" fillId="0" borderId="0" xfId="0" applyFont="1" applyFill="1" applyAlignment="1">
      <alignment horizontal="left"/>
    </xf>
    <xf numFmtId="165" fontId="0" fillId="0" borderId="0" xfId="0" applyNumberFormat="1"/>
    <xf numFmtId="0" fontId="0" fillId="0" borderId="0" xfId="0" applyFont="1"/>
    <xf numFmtId="0" fontId="0" fillId="3" borderId="0" xfId="0" applyFont="1" applyFill="1"/>
    <xf numFmtId="164" fontId="0" fillId="0" borderId="0" xfId="0" applyNumberFormat="1" applyFont="1"/>
    <xf numFmtId="49" fontId="0" fillId="6" borderId="1" xfId="0" applyNumberFormat="1" applyFill="1" applyBorder="1" applyProtection="1">
      <protection locked="0"/>
    </xf>
    <xf numFmtId="0" fontId="13" fillId="5" borderId="4" xfId="0" applyFont="1" applyFill="1" applyBorder="1" applyAlignment="1"/>
    <xf numFmtId="49" fontId="0" fillId="6" borderId="4" xfId="0" applyNumberFormat="1" applyFill="1" applyBorder="1" applyProtection="1">
      <protection locked="0"/>
    </xf>
    <xf numFmtId="49" fontId="7" fillId="0" borderId="6" xfId="0" applyNumberFormat="1" applyFont="1" applyFill="1" applyBorder="1" applyAlignment="1">
      <alignment wrapText="1"/>
    </xf>
    <xf numFmtId="49" fontId="5" fillId="6" borderId="4" xfId="0" applyNumberFormat="1" applyFont="1" applyFill="1" applyBorder="1" applyProtection="1">
      <protection locked="0"/>
    </xf>
    <xf numFmtId="164" fontId="0" fillId="0" borderId="0" xfId="0" applyNumberFormat="1" applyFill="1"/>
    <xf numFmtId="166" fontId="0" fillId="0" borderId="0" xfId="0" applyNumberFormat="1" applyFill="1"/>
    <xf numFmtId="165" fontId="0" fillId="3" borderId="0" xfId="0" applyNumberFormat="1" applyFill="1"/>
    <xf numFmtId="166" fontId="0" fillId="3" borderId="0" xfId="0" applyNumberFormat="1" applyFill="1"/>
    <xf numFmtId="166" fontId="0" fillId="0" borderId="0" xfId="0" applyNumberFormat="1"/>
    <xf numFmtId="164" fontId="0" fillId="3" borderId="0" xfId="0" applyNumberFormat="1" applyFill="1"/>
    <xf numFmtId="165" fontId="0" fillId="0" borderId="0" xfId="0" applyNumberFormat="1" applyFill="1"/>
    <xf numFmtId="0" fontId="20" fillId="4" borderId="1" xfId="0" applyFont="1" applyFill="1" applyBorder="1"/>
    <xf numFmtId="164" fontId="20" fillId="4" borderId="1" xfId="0" applyNumberFormat="1" applyFont="1" applyFill="1" applyBorder="1"/>
    <xf numFmtId="9" fontId="0" fillId="0" borderId="0" xfId="0" applyNumberFormat="1"/>
    <xf numFmtId="0" fontId="26" fillId="0" borderId="0" xfId="0" applyFont="1"/>
    <xf numFmtId="0" fontId="27" fillId="0" borderId="0" xfId="0" applyFont="1"/>
    <xf numFmtId="0" fontId="26" fillId="0" borderId="0" xfId="0" applyFont="1" applyFill="1" applyBorder="1" applyAlignment="1">
      <alignment horizontal="left"/>
    </xf>
    <xf numFmtId="0" fontId="26" fillId="0" borderId="0" xfId="0" applyFont="1" applyFill="1" applyBorder="1" applyAlignment="1">
      <alignment horizontal="left" vertical="center"/>
    </xf>
    <xf numFmtId="0" fontId="5" fillId="0" borderId="0" xfId="0" applyFont="1" applyFill="1" applyBorder="1"/>
    <xf numFmtId="0" fontId="10" fillId="0" borderId="0" xfId="0" applyFont="1" applyAlignment="1">
      <alignment horizontal="right"/>
    </xf>
    <xf numFmtId="166" fontId="6" fillId="7" borderId="12" xfId="0" applyNumberFormat="1" applyFont="1" applyFill="1" applyBorder="1" applyAlignment="1">
      <alignment horizontal="center" vertical="center" wrapText="1"/>
    </xf>
    <xf numFmtId="0" fontId="0" fillId="3" borderId="0" xfId="0" applyFont="1" applyFill="1" applyBorder="1"/>
    <xf numFmtId="0" fontId="0" fillId="3" borderId="0" xfId="0" applyFill="1" applyProtection="1">
      <protection hidden="1"/>
    </xf>
    <xf numFmtId="0" fontId="0" fillId="0" borderId="0" xfId="0" applyFill="1" applyProtection="1">
      <protection hidden="1"/>
    </xf>
    <xf numFmtId="0" fontId="22" fillId="0" borderId="0" xfId="0" applyFont="1" applyFill="1" applyProtection="1">
      <protection hidden="1"/>
    </xf>
    <xf numFmtId="0" fontId="16" fillId="0" borderId="0" xfId="0" applyFont="1" applyFill="1" applyBorder="1" applyProtection="1">
      <protection hidden="1"/>
    </xf>
    <xf numFmtId="0" fontId="16" fillId="4" borderId="0" xfId="0" applyFont="1" applyFill="1" applyBorder="1" applyProtection="1">
      <protection hidden="1"/>
    </xf>
    <xf numFmtId="0" fontId="31" fillId="4" borderId="0" xfId="0" applyFont="1" applyFill="1" applyBorder="1" applyAlignment="1" applyProtection="1">
      <alignment horizontal="center"/>
      <protection hidden="1"/>
    </xf>
    <xf numFmtId="0" fontId="0" fillId="0" borderId="0" xfId="0" applyFont="1" applyFill="1" applyProtection="1">
      <protection hidden="1"/>
    </xf>
    <xf numFmtId="0" fontId="19" fillId="4" borderId="0" xfId="0" applyFont="1" applyFill="1" applyBorder="1" applyAlignment="1" applyProtection="1">
      <alignment horizontal="center"/>
      <protection hidden="1"/>
    </xf>
    <xf numFmtId="0" fontId="19" fillId="4" borderId="0" xfId="0" applyFont="1" applyFill="1" applyBorder="1" applyAlignment="1" applyProtection="1">
      <alignment horizontal="left"/>
      <protection hidden="1"/>
    </xf>
    <xf numFmtId="0" fontId="0" fillId="3" borderId="0" xfId="0" applyFont="1" applyFill="1" applyProtection="1">
      <protection hidden="1"/>
    </xf>
    <xf numFmtId="0" fontId="17" fillId="4" borderId="0" xfId="0" applyFont="1" applyFill="1" applyBorder="1" applyProtection="1">
      <protection hidden="1"/>
    </xf>
    <xf numFmtId="0" fontId="18" fillId="4" borderId="0" xfId="0" applyFont="1" applyFill="1" applyBorder="1" applyProtection="1">
      <protection hidden="1"/>
    </xf>
    <xf numFmtId="0" fontId="0" fillId="0" borderId="0" xfId="0" applyProtection="1">
      <protection hidden="1"/>
    </xf>
    <xf numFmtId="165" fontId="2" fillId="6" borderId="1" xfId="1" applyNumberFormat="1" applyFont="1" applyFill="1" applyBorder="1" applyAlignment="1" applyProtection="1">
      <alignment horizontal="right" vertical="center" wrapText="1"/>
      <protection locked="0"/>
    </xf>
    <xf numFmtId="166" fontId="2" fillId="6" borderId="1" xfId="1" applyNumberFormat="1" applyFont="1" applyFill="1" applyBorder="1" applyAlignment="1" applyProtection="1">
      <alignment horizontal="right" vertical="center" wrapText="1"/>
      <protection locked="0"/>
    </xf>
    <xf numFmtId="0" fontId="0" fillId="6" borderId="1" xfId="0" applyFill="1" applyBorder="1" applyProtection="1">
      <protection locked="0"/>
    </xf>
    <xf numFmtId="164" fontId="2" fillId="6" borderId="1" xfId="1" applyNumberFormat="1" applyFont="1" applyFill="1" applyBorder="1" applyAlignment="1" applyProtection="1">
      <alignment horizontal="right" vertical="center" wrapText="1"/>
      <protection locked="0"/>
    </xf>
    <xf numFmtId="0" fontId="0" fillId="6" borderId="0" xfId="0" applyFill="1" applyProtection="1">
      <protection locked="0"/>
    </xf>
    <xf numFmtId="0" fontId="0" fillId="6" borderId="4" xfId="0" applyFill="1" applyBorder="1" applyProtection="1">
      <protection locked="0"/>
    </xf>
    <xf numFmtId="0" fontId="0" fillId="0" borderId="18" xfId="0" applyFont="1" applyBorder="1"/>
    <xf numFmtId="165" fontId="0" fillId="0" borderId="19" xfId="0" applyNumberFormat="1" applyBorder="1"/>
    <xf numFmtId="166" fontId="0" fillId="0" borderId="18" xfId="0" applyNumberFormat="1" applyBorder="1"/>
    <xf numFmtId="164" fontId="0" fillId="0" borderId="19" xfId="0" applyNumberFormat="1" applyBorder="1"/>
    <xf numFmtId="0" fontId="32" fillId="3" borderId="0" xfId="0" applyFont="1" applyFill="1" applyBorder="1" applyAlignment="1">
      <alignment vertical="center"/>
    </xf>
    <xf numFmtId="0" fontId="0" fillId="0" borderId="1" xfId="0" applyFont="1" applyFill="1" applyBorder="1" applyAlignment="1">
      <alignment horizontal="left"/>
    </xf>
    <xf numFmtId="0" fontId="34" fillId="5" borderId="4" xfId="0" applyFont="1" applyFill="1" applyBorder="1" applyAlignment="1">
      <alignment horizontal="center" vertical="center" wrapText="1"/>
    </xf>
    <xf numFmtId="4" fontId="0" fillId="2" borderId="1" xfId="0" applyNumberFormat="1" applyFill="1" applyBorder="1"/>
    <xf numFmtId="164" fontId="20" fillId="4" borderId="1" xfId="0" applyNumberFormat="1" applyFont="1" applyFill="1" applyBorder="1" applyAlignment="1">
      <alignment horizontal="right"/>
    </xf>
    <xf numFmtId="167" fontId="0" fillId="2" borderId="1" xfId="0" applyNumberFormat="1" applyFill="1" applyBorder="1"/>
    <xf numFmtId="167" fontId="20" fillId="4" borderId="1" xfId="0" applyNumberFormat="1" applyFont="1" applyFill="1" applyBorder="1" applyAlignment="1"/>
    <xf numFmtId="0" fontId="0" fillId="0" borderId="0" xfId="0"/>
    <xf numFmtId="0" fontId="0" fillId="0" borderId="0" xfId="0" quotePrefix="1"/>
    <xf numFmtId="166" fontId="0" fillId="0" borderId="18" xfId="0" applyNumberFormat="1" applyFont="1" applyBorder="1"/>
    <xf numFmtId="164" fontId="6" fillId="7" borderId="16" xfId="0" applyNumberFormat="1" applyFont="1" applyFill="1" applyBorder="1" applyAlignment="1">
      <alignment horizontal="center" vertical="center" wrapText="1"/>
    </xf>
    <xf numFmtId="0" fontId="6" fillId="7" borderId="17" xfId="0" applyFont="1" applyFill="1" applyBorder="1" applyAlignment="1">
      <alignment horizontal="center" vertical="center" wrapText="1"/>
    </xf>
    <xf numFmtId="164" fontId="0" fillId="6" borderId="18" xfId="0" applyNumberFormat="1" applyFill="1" applyBorder="1" applyProtection="1">
      <protection locked="0"/>
    </xf>
    <xf numFmtId="166" fontId="0" fillId="0" borderId="27" xfId="0" applyNumberFormat="1" applyBorder="1"/>
    <xf numFmtId="164" fontId="6" fillId="9" borderId="25" xfId="0" applyNumberFormat="1" applyFont="1" applyFill="1" applyBorder="1" applyAlignment="1">
      <alignment horizontal="center" vertical="center" wrapText="1"/>
    </xf>
    <xf numFmtId="164" fontId="6" fillId="9" borderId="26" xfId="0" applyNumberFormat="1" applyFont="1" applyFill="1" applyBorder="1" applyAlignment="1">
      <alignment horizontal="center" vertical="center" wrapText="1"/>
    </xf>
    <xf numFmtId="164" fontId="0" fillId="0" borderId="27" xfId="0" applyNumberFormat="1" applyBorder="1"/>
    <xf numFmtId="0" fontId="13" fillId="5" borderId="4" xfId="0" applyFont="1" applyFill="1" applyBorder="1" applyAlignment="1">
      <alignment horizontal="center" vertical="center"/>
    </xf>
    <xf numFmtId="164" fontId="13" fillId="5" borderId="10" xfId="0" applyNumberFormat="1" applyFont="1" applyFill="1" applyBorder="1" applyAlignment="1">
      <alignment horizontal="right"/>
    </xf>
    <xf numFmtId="0" fontId="21" fillId="0" borderId="1" xfId="0" applyFont="1" applyFill="1" applyBorder="1"/>
    <xf numFmtId="49" fontId="0" fillId="6" borderId="1" xfId="0" applyNumberFormat="1" applyFill="1" applyBorder="1" applyAlignment="1" applyProtection="1">
      <alignment horizontal="left"/>
      <protection locked="0"/>
    </xf>
    <xf numFmtId="49" fontId="2" fillId="6" borderId="1" xfId="1" applyNumberFormat="1" applyFont="1" applyFill="1" applyBorder="1" applyAlignment="1" applyProtection="1">
      <alignment horizontal="left" vertical="center" wrapText="1"/>
      <protection locked="0"/>
    </xf>
    <xf numFmtId="4" fontId="5" fillId="4" borderId="1" xfId="0" applyNumberFormat="1" applyFont="1" applyFill="1" applyBorder="1"/>
    <xf numFmtId="166" fontId="0" fillId="2" borderId="1" xfId="0" applyNumberFormat="1" applyFill="1" applyBorder="1"/>
    <xf numFmtId="0" fontId="35" fillId="0" borderId="0" xfId="0" applyFont="1"/>
    <xf numFmtId="0" fontId="35" fillId="0" borderId="0" xfId="0" applyFont="1" applyFill="1" applyProtection="1">
      <protection hidden="1"/>
    </xf>
    <xf numFmtId="0" fontId="35" fillId="0" borderId="0" xfId="0" applyFont="1" applyFill="1"/>
    <xf numFmtId="0" fontId="36" fillId="0" borderId="0" xfId="0" applyFont="1" applyFill="1" applyAlignment="1" applyProtection="1">
      <alignment horizontal="center"/>
      <protection hidden="1"/>
    </xf>
    <xf numFmtId="0" fontId="0" fillId="0" borderId="5" xfId="0" applyFill="1" applyBorder="1" applyAlignment="1" applyProtection="1">
      <alignment horizontal="left" indent="2"/>
    </xf>
    <xf numFmtId="0" fontId="0" fillId="0" borderId="1" xfId="0" applyFill="1" applyBorder="1" applyAlignment="1" applyProtection="1">
      <alignment horizontal="left" indent="2"/>
    </xf>
    <xf numFmtId="0" fontId="0" fillId="0" borderId="0" xfId="0" applyFont="1" applyFill="1" applyBorder="1" applyAlignment="1" applyProtection="1">
      <alignment horizontal="right"/>
    </xf>
    <xf numFmtId="0" fontId="0" fillId="0" borderId="0" xfId="0" applyFill="1" applyBorder="1" applyProtection="1"/>
    <xf numFmtId="0" fontId="0" fillId="0" borderId="0" xfId="0" applyFill="1" applyProtection="1"/>
    <xf numFmtId="0" fontId="12" fillId="0" borderId="0" xfId="0" applyFont="1" applyFill="1" applyBorder="1" applyAlignment="1" applyProtection="1">
      <alignment horizontal="right"/>
    </xf>
    <xf numFmtId="0" fontId="5" fillId="2" borderId="0" xfId="0" applyFont="1" applyFill="1" applyBorder="1" applyProtection="1"/>
    <xf numFmtId="164" fontId="5" fillId="2" borderId="0" xfId="0" applyNumberFormat="1" applyFont="1" applyFill="1" applyBorder="1" applyProtection="1"/>
    <xf numFmtId="0" fontId="0" fillId="0" borderId="0" xfId="0" applyProtection="1"/>
    <xf numFmtId="49" fontId="5" fillId="5" borderId="7"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right" vertical="center" wrapText="1"/>
    </xf>
    <xf numFmtId="0" fontId="5" fillId="4" borderId="1" xfId="0" applyFont="1" applyFill="1" applyBorder="1" applyAlignment="1" applyProtection="1">
      <alignment horizontal="left" indent="2"/>
    </xf>
    <xf numFmtId="165" fontId="24" fillId="4" borderId="1" xfId="1" applyNumberFormat="1" applyFont="1" applyFill="1" applyBorder="1" applyAlignment="1" applyProtection="1">
      <alignment horizontal="right" vertical="center" wrapText="1"/>
    </xf>
    <xf numFmtId="3" fontId="3" fillId="0" borderId="0" xfId="1" applyNumberFormat="1" applyFont="1" applyFill="1" applyBorder="1" applyAlignment="1" applyProtection="1">
      <alignment horizontal="center" vertical="center" wrapText="1"/>
    </xf>
    <xf numFmtId="165" fontId="24" fillId="4" borderId="1" xfId="1" applyNumberFormat="1"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164" fontId="6" fillId="9" borderId="30" xfId="0" applyNumberFormat="1" applyFont="1" applyFill="1" applyBorder="1" applyAlignment="1">
      <alignment horizontal="center" vertical="center" wrapText="1"/>
    </xf>
    <xf numFmtId="164" fontId="6" fillId="9" borderId="31" xfId="0" applyNumberFormat="1" applyFont="1" applyFill="1" applyBorder="1" applyAlignment="1">
      <alignment horizontal="center" vertical="center" wrapText="1"/>
    </xf>
    <xf numFmtId="0" fontId="0" fillId="2" borderId="0" xfId="0" applyFont="1" applyFill="1"/>
    <xf numFmtId="166" fontId="5" fillId="10" borderId="30" xfId="0" applyNumberFormat="1" applyFont="1" applyFill="1" applyBorder="1" applyAlignment="1">
      <alignment horizontal="center" vertical="center" wrapText="1"/>
    </xf>
    <xf numFmtId="166" fontId="5" fillId="10" borderId="31" xfId="0" applyNumberFormat="1" applyFont="1" applyFill="1" applyBorder="1" applyAlignment="1">
      <alignment horizontal="center" vertical="center" wrapText="1"/>
    </xf>
    <xf numFmtId="164" fontId="6" fillId="7" borderId="32" xfId="0" applyNumberFormat="1" applyFont="1" applyFill="1" applyBorder="1" applyAlignment="1">
      <alignment horizontal="center" vertical="center" wrapText="1"/>
    </xf>
    <xf numFmtId="0" fontId="0" fillId="2" borderId="0" xfId="0" applyFill="1"/>
    <xf numFmtId="0" fontId="25" fillId="0" borderId="0" xfId="0" applyFont="1" applyAlignment="1">
      <alignment wrapText="1"/>
    </xf>
    <xf numFmtId="0" fontId="20" fillId="0" borderId="0" xfId="0" applyFont="1" applyAlignment="1">
      <alignment horizontal="left" wrapText="1"/>
    </xf>
    <xf numFmtId="0" fontId="25" fillId="0" borderId="0" xfId="0" applyFont="1" applyAlignment="1">
      <alignment horizontal="left" wrapText="1"/>
    </xf>
    <xf numFmtId="0" fontId="0" fillId="2" borderId="0" xfId="0" applyFill="1" applyBorder="1"/>
    <xf numFmtId="0" fontId="38" fillId="0" borderId="0" xfId="0" applyFont="1" applyBorder="1" applyAlignment="1">
      <alignment horizontal="center" wrapText="1"/>
    </xf>
    <xf numFmtId="0" fontId="5" fillId="0" borderId="0" xfId="0" applyFont="1" applyBorder="1" applyAlignment="1">
      <alignment horizontal="left" wrapText="1" indent="1"/>
    </xf>
    <xf numFmtId="49" fontId="10" fillId="0" borderId="0" xfId="0" applyNumberFormat="1" applyFont="1" applyBorder="1" applyAlignment="1">
      <alignment horizontal="right" wrapText="1"/>
    </xf>
    <xf numFmtId="0" fontId="5" fillId="0" borderId="34" xfId="0" applyFont="1" applyBorder="1" applyAlignment="1">
      <alignment horizontal="left" wrapText="1" indent="1"/>
    </xf>
    <xf numFmtId="0" fontId="42" fillId="3" borderId="0" xfId="0" applyFont="1" applyFill="1"/>
    <xf numFmtId="49" fontId="10" fillId="0" borderId="35" xfId="0" applyNumberFormat="1" applyFont="1" applyBorder="1" applyAlignment="1">
      <alignment horizontal="left" wrapText="1"/>
    </xf>
    <xf numFmtId="49" fontId="10" fillId="8" borderId="11" xfId="0" applyNumberFormat="1" applyFont="1" applyFill="1" applyBorder="1" applyAlignment="1">
      <alignment horizontal="left" wrapText="1"/>
    </xf>
    <xf numFmtId="49" fontId="10" fillId="8" borderId="35" xfId="0" applyNumberFormat="1" applyFont="1" applyFill="1" applyBorder="1" applyAlignment="1">
      <alignment horizontal="left" wrapText="1"/>
    </xf>
    <xf numFmtId="0" fontId="20" fillId="8" borderId="11" xfId="0" applyFont="1" applyFill="1" applyBorder="1" applyAlignment="1">
      <alignment horizontal="center" vertical="center" wrapText="1"/>
    </xf>
    <xf numFmtId="49" fontId="11" fillId="0" borderId="35" xfId="0" applyNumberFormat="1" applyFont="1" applyBorder="1" applyAlignment="1">
      <alignment horizontal="left" wrapText="1"/>
    </xf>
    <xf numFmtId="0" fontId="0" fillId="3" borderId="0" xfId="0" applyFill="1" applyAlignment="1">
      <alignment wrapText="1"/>
    </xf>
    <xf numFmtId="0" fontId="22" fillId="3" borderId="0" xfId="0" applyFont="1" applyFill="1" applyAlignment="1">
      <alignment wrapText="1"/>
    </xf>
    <xf numFmtId="49" fontId="44" fillId="0" borderId="35" xfId="0" applyNumberFormat="1" applyFont="1" applyBorder="1" applyAlignment="1">
      <alignment horizontal="left" wrapText="1"/>
    </xf>
    <xf numFmtId="165" fontId="45" fillId="8" borderId="11" xfId="0" applyNumberFormat="1" applyFont="1" applyFill="1" applyBorder="1" applyAlignment="1">
      <alignment horizontal="left" wrapText="1"/>
    </xf>
    <xf numFmtId="0" fontId="11" fillId="0" borderId="35" xfId="0" applyFont="1" applyBorder="1" applyAlignment="1">
      <alignment horizontal="left"/>
    </xf>
    <xf numFmtId="0" fontId="0" fillId="0" borderId="0" xfId="0" applyBorder="1"/>
    <xf numFmtId="0" fontId="46" fillId="5" borderId="32" xfId="0" applyFont="1" applyFill="1" applyBorder="1" applyAlignment="1">
      <alignment horizontal="center" vertical="center"/>
    </xf>
    <xf numFmtId="2" fontId="41" fillId="0" borderId="11" xfId="2" applyNumberFormat="1" applyFont="1" applyFill="1" applyBorder="1" applyAlignment="1" applyProtection="1">
      <alignment horizontal="center" vertical="center" wrapText="1"/>
      <protection locked="0"/>
    </xf>
    <xf numFmtId="0" fontId="41" fillId="0" borderId="11" xfId="2" applyFont="1" applyFill="1" applyBorder="1" applyAlignment="1" applyProtection="1">
      <alignment horizontal="center" vertical="center" wrapText="1"/>
      <protection locked="0"/>
    </xf>
    <xf numFmtId="165" fontId="41" fillId="0" borderId="11" xfId="2" applyNumberFormat="1" applyFont="1" applyFill="1" applyBorder="1" applyAlignment="1" applyProtection="1">
      <alignment horizontal="center" vertical="center" wrapText="1"/>
      <protection locked="0"/>
    </xf>
    <xf numFmtId="0" fontId="41" fillId="0" borderId="11" xfId="2" applyFont="1" applyBorder="1" applyAlignment="1" applyProtection="1">
      <alignment horizontal="center"/>
      <protection locked="0"/>
    </xf>
    <xf numFmtId="164" fontId="25" fillId="6" borderId="32" xfId="0" applyNumberFormat="1" applyFont="1" applyFill="1" applyBorder="1" applyAlignment="1" applyProtection="1">
      <alignment horizontal="center" wrapText="1"/>
      <protection locked="0"/>
    </xf>
    <xf numFmtId="164" fontId="39" fillId="6" borderId="32" xfId="0" applyNumberFormat="1" applyFont="1" applyFill="1" applyBorder="1" applyAlignment="1" applyProtection="1">
      <alignment horizontal="center" wrapText="1"/>
      <protection locked="0"/>
    </xf>
    <xf numFmtId="0" fontId="5" fillId="6" borderId="0" xfId="0" applyFont="1" applyFill="1" applyAlignment="1">
      <alignment horizontal="left" wrapText="1"/>
    </xf>
    <xf numFmtId="164" fontId="0" fillId="2" borderId="1" xfId="0" applyNumberFormat="1" applyFill="1" applyBorder="1"/>
    <xf numFmtId="0" fontId="34" fillId="5" borderId="2" xfId="0" applyFont="1" applyFill="1" applyBorder="1" applyAlignment="1">
      <alignment horizontal="center" vertical="center" wrapText="1"/>
    </xf>
    <xf numFmtId="165" fontId="45" fillId="8" borderId="11" xfId="0" applyNumberFormat="1" applyFont="1" applyFill="1" applyBorder="1" applyAlignment="1" applyProtection="1">
      <alignment horizontal="left" wrapText="1"/>
    </xf>
    <xf numFmtId="0" fontId="41" fillId="0" borderId="11" xfId="2" applyFont="1" applyFill="1" applyBorder="1" applyAlignment="1" applyProtection="1">
      <alignment horizontal="center" vertical="center" wrapText="1"/>
    </xf>
    <xf numFmtId="165" fontId="41" fillId="0" borderId="11" xfId="2" applyNumberFormat="1" applyFont="1" applyFill="1" applyBorder="1" applyAlignment="1" applyProtection="1">
      <alignment horizontal="center" vertical="center" wrapText="1"/>
    </xf>
    <xf numFmtId="0" fontId="20" fillId="8" borderId="11" xfId="0" applyFont="1" applyFill="1" applyBorder="1" applyAlignment="1" applyProtection="1">
      <alignment horizontal="center" vertical="center" wrapText="1"/>
    </xf>
    <xf numFmtId="0" fontId="41" fillId="0" borderId="11" xfId="2" applyFont="1" applyBorder="1" applyAlignment="1" applyProtection="1">
      <alignment horizontal="center"/>
    </xf>
    <xf numFmtId="49" fontId="10" fillId="8" borderId="11" xfId="0" applyNumberFormat="1" applyFont="1" applyFill="1" applyBorder="1" applyAlignment="1" applyProtection="1">
      <alignment horizontal="left" wrapText="1"/>
    </xf>
    <xf numFmtId="0" fontId="46" fillId="5" borderId="32" xfId="0" applyFont="1" applyFill="1" applyBorder="1" applyAlignment="1" applyProtection="1">
      <alignment horizontal="center" vertical="center"/>
    </xf>
    <xf numFmtId="0" fontId="0" fillId="0" borderId="39" xfId="0" applyBorder="1" applyProtection="1"/>
    <xf numFmtId="0" fontId="0" fillId="0" borderId="38" xfId="0" applyBorder="1" applyProtection="1"/>
    <xf numFmtId="0" fontId="5" fillId="3" borderId="0" xfId="0" applyFont="1" applyFill="1"/>
    <xf numFmtId="0" fontId="13" fillId="5" borderId="32" xfId="0" applyFont="1" applyFill="1" applyBorder="1" applyAlignment="1">
      <alignment horizontal="center" vertical="center" wrapText="1"/>
    </xf>
    <xf numFmtId="0" fontId="43" fillId="3" borderId="0" xfId="0" applyFont="1" applyFill="1"/>
    <xf numFmtId="164" fontId="10" fillId="7" borderId="38" xfId="0" applyNumberFormat="1" applyFont="1" applyFill="1" applyBorder="1" applyAlignment="1">
      <alignment horizontal="center"/>
    </xf>
    <xf numFmtId="164" fontId="0" fillId="2" borderId="5" xfId="0" applyNumberFormat="1" applyFill="1" applyBorder="1"/>
    <xf numFmtId="0" fontId="0" fillId="7" borderId="37" xfId="0" applyFill="1" applyBorder="1"/>
    <xf numFmtId="0" fontId="0" fillId="7" borderId="36" xfId="0" applyFill="1" applyBorder="1"/>
    <xf numFmtId="0" fontId="0" fillId="3" borderId="0" xfId="0" quotePrefix="1" applyFill="1"/>
    <xf numFmtId="0" fontId="38" fillId="0" borderId="40" xfId="0" applyFont="1" applyBorder="1" applyAlignment="1">
      <alignment horizontal="center" wrapText="1"/>
    </xf>
    <xf numFmtId="49" fontId="10" fillId="2" borderId="35" xfId="0" applyNumberFormat="1" applyFont="1" applyFill="1" applyBorder="1" applyAlignment="1">
      <alignment horizontal="left" wrapText="1"/>
    </xf>
    <xf numFmtId="165" fontId="42" fillId="2" borderId="11" xfId="0" applyNumberFormat="1" applyFont="1" applyFill="1" applyBorder="1" applyAlignment="1" applyProtection="1">
      <alignment horizontal="right" wrapText="1"/>
      <protection locked="0"/>
    </xf>
    <xf numFmtId="165" fontId="42" fillId="2" borderId="11" xfId="0" applyNumberFormat="1" applyFont="1" applyFill="1" applyBorder="1" applyAlignment="1" applyProtection="1">
      <alignment horizontal="right" wrapText="1"/>
    </xf>
    <xf numFmtId="166" fontId="6" fillId="10" borderId="25" xfId="0" applyNumberFormat="1" applyFont="1" applyFill="1" applyBorder="1" applyAlignment="1">
      <alignment horizontal="center" vertical="center" wrapText="1"/>
    </xf>
    <xf numFmtId="166" fontId="6" fillId="5" borderId="16" xfId="0" applyNumberFormat="1" applyFont="1" applyFill="1" applyBorder="1" applyAlignment="1">
      <alignment horizontal="center" vertical="center" wrapText="1"/>
    </xf>
    <xf numFmtId="164" fontId="6" fillId="5" borderId="17" xfId="0" applyNumberFormat="1" applyFont="1" applyFill="1" applyBorder="1" applyAlignment="1">
      <alignment horizontal="center" vertical="center" wrapText="1"/>
    </xf>
    <xf numFmtId="166" fontId="6" fillId="10" borderId="26" xfId="0" applyNumberFormat="1" applyFont="1" applyFill="1" applyBorder="1" applyAlignment="1">
      <alignment horizontal="center" vertical="center" wrapText="1"/>
    </xf>
    <xf numFmtId="166" fontId="6" fillId="12" borderId="16" xfId="0" applyNumberFormat="1" applyFont="1" applyFill="1" applyBorder="1" applyAlignment="1">
      <alignment horizontal="center" vertical="center" wrapText="1"/>
    </xf>
    <xf numFmtId="164" fontId="6" fillId="12" borderId="17" xfId="0" applyNumberFormat="1" applyFont="1" applyFill="1" applyBorder="1" applyAlignment="1">
      <alignment horizontal="center" vertical="center" wrapText="1"/>
    </xf>
    <xf numFmtId="165" fontId="22" fillId="0" borderId="0" xfId="0" applyNumberFormat="1" applyFont="1" applyFill="1" applyBorder="1"/>
    <xf numFmtId="0" fontId="6" fillId="11" borderId="8" xfId="0" applyFont="1" applyFill="1" applyBorder="1"/>
    <xf numFmtId="164" fontId="6" fillId="11" borderId="10" xfId="0" applyNumberFormat="1" applyFont="1" applyFill="1" applyBorder="1"/>
    <xf numFmtId="166" fontId="22" fillId="0" borderId="0" xfId="0" applyNumberFormat="1" applyFont="1" applyFill="1" applyBorder="1"/>
    <xf numFmtId="164" fontId="22" fillId="0" borderId="0" xfId="0" applyNumberFormat="1" applyFont="1" applyFill="1" applyBorder="1"/>
    <xf numFmtId="166" fontId="5" fillId="2" borderId="35" xfId="0" applyNumberFormat="1" applyFont="1" applyFill="1" applyBorder="1"/>
    <xf numFmtId="164" fontId="5" fillId="2" borderId="11" xfId="0" applyNumberFormat="1" applyFont="1" applyFill="1" applyBorder="1"/>
    <xf numFmtId="166" fontId="5" fillId="2" borderId="34" xfId="0" applyNumberFormat="1" applyFont="1" applyFill="1" applyBorder="1"/>
    <xf numFmtId="164" fontId="5" fillId="2" borderId="46" xfId="0" applyNumberFormat="1" applyFont="1" applyFill="1" applyBorder="1"/>
    <xf numFmtId="0" fontId="5" fillId="2" borderId="35" xfId="0" applyFont="1" applyFill="1" applyBorder="1"/>
    <xf numFmtId="0" fontId="5" fillId="2" borderId="34" xfId="0" applyFont="1" applyFill="1" applyBorder="1"/>
    <xf numFmtId="164" fontId="5" fillId="2" borderId="0" xfId="0" applyNumberFormat="1" applyFont="1" applyFill="1" applyBorder="1"/>
    <xf numFmtId="0" fontId="0" fillId="0" borderId="48" xfId="0" applyFont="1" applyBorder="1"/>
    <xf numFmtId="0" fontId="0" fillId="0" borderId="6" xfId="0" applyFont="1" applyBorder="1"/>
    <xf numFmtId="165" fontId="0" fillId="0" borderId="49" xfId="0" applyNumberFormat="1" applyBorder="1"/>
    <xf numFmtId="166" fontId="0" fillId="0" borderId="48" xfId="0" applyNumberFormat="1" applyBorder="1"/>
    <xf numFmtId="164" fontId="0" fillId="0" borderId="49" xfId="0" applyNumberFormat="1" applyBorder="1"/>
    <xf numFmtId="166" fontId="0" fillId="0" borderId="48" xfId="0" applyNumberFormat="1" applyFont="1" applyBorder="1"/>
    <xf numFmtId="164" fontId="0" fillId="6" borderId="48" xfId="0" applyNumberFormat="1" applyFill="1" applyBorder="1" applyProtection="1">
      <protection locked="0"/>
    </xf>
    <xf numFmtId="166" fontId="0" fillId="0" borderId="6" xfId="0" applyNumberFormat="1" applyBorder="1"/>
    <xf numFmtId="166" fontId="0" fillId="0" borderId="50" xfId="0" applyNumberFormat="1" applyBorder="1"/>
    <xf numFmtId="164" fontId="0" fillId="0" borderId="50" xfId="0" applyNumberFormat="1" applyBorder="1"/>
    <xf numFmtId="0" fontId="5" fillId="4" borderId="28" xfId="0" applyFont="1" applyFill="1" applyBorder="1"/>
    <xf numFmtId="49" fontId="0" fillId="4" borderId="29" xfId="0" applyNumberFormat="1" applyFont="1" applyFill="1" applyBorder="1"/>
    <xf numFmtId="165" fontId="5" fillId="4" borderId="51" xfId="0" applyNumberFormat="1" applyFont="1" applyFill="1" applyBorder="1"/>
    <xf numFmtId="166" fontId="5" fillId="4" borderId="28" xfId="0" applyNumberFormat="1" applyFont="1" applyFill="1" applyBorder="1"/>
    <xf numFmtId="164" fontId="5" fillId="4" borderId="51" xfId="0" applyNumberFormat="1" applyFont="1" applyFill="1" applyBorder="1"/>
    <xf numFmtId="164" fontId="5" fillId="4" borderId="28" xfId="0" applyNumberFormat="1" applyFont="1" applyFill="1" applyBorder="1"/>
    <xf numFmtId="166" fontId="5" fillId="4" borderId="29" xfId="0" applyNumberFormat="1" applyFont="1" applyFill="1" applyBorder="1"/>
    <xf numFmtId="166" fontId="5" fillId="4" borderId="47" xfId="0" applyNumberFormat="1" applyFont="1" applyFill="1" applyBorder="1"/>
    <xf numFmtId="164" fontId="5" fillId="4" borderId="47" xfId="0" applyNumberFormat="1" applyFont="1" applyFill="1" applyBorder="1"/>
    <xf numFmtId="0" fontId="22" fillId="13" borderId="0" xfId="0" applyFont="1" applyFill="1"/>
    <xf numFmtId="0" fontId="22" fillId="14" borderId="0" xfId="0" applyFont="1" applyFill="1"/>
    <xf numFmtId="0" fontId="0" fillId="15" borderId="0" xfId="0" applyFill="1"/>
    <xf numFmtId="0" fontId="0" fillId="16" borderId="0" xfId="0" applyFill="1"/>
    <xf numFmtId="0" fontId="0" fillId="17" borderId="0" xfId="0" applyFill="1"/>
    <xf numFmtId="0" fontId="0" fillId="18" borderId="0" xfId="0" applyFill="1"/>
    <xf numFmtId="0" fontId="0" fillId="19" borderId="0" xfId="0" applyFill="1"/>
    <xf numFmtId="0" fontId="0" fillId="20" borderId="0" xfId="0" applyFill="1"/>
    <xf numFmtId="0" fontId="5" fillId="0" borderId="0" xfId="0" applyFont="1"/>
    <xf numFmtId="164" fontId="0" fillId="2" borderId="1" xfId="0" applyNumberFormat="1" applyFill="1" applyBorder="1" applyProtection="1"/>
    <xf numFmtId="0" fontId="34" fillId="5" borderId="52" xfId="0" applyFont="1" applyFill="1" applyBorder="1" applyAlignment="1">
      <alignment horizontal="center" vertical="center"/>
    </xf>
    <xf numFmtId="0" fontId="34" fillId="5" borderId="5" xfId="0" applyFont="1" applyFill="1" applyBorder="1" applyAlignment="1">
      <alignment horizontal="center" vertical="center"/>
    </xf>
    <xf numFmtId="0" fontId="34" fillId="5" borderId="1" xfId="0" applyFont="1" applyFill="1" applyBorder="1" applyAlignment="1">
      <alignment horizontal="center" vertical="center" wrapText="1"/>
    </xf>
    <xf numFmtId="0" fontId="35" fillId="0" borderId="0" xfId="0" applyFont="1" applyFill="1" applyBorder="1" applyProtection="1">
      <protection hidden="1"/>
    </xf>
    <xf numFmtId="164" fontId="48" fillId="6" borderId="1" xfId="1" applyNumberFormat="1" applyFont="1" applyFill="1" applyBorder="1" applyAlignment="1" applyProtection="1">
      <alignment horizontal="right" vertical="center" wrapText="1"/>
      <protection locked="0"/>
    </xf>
    <xf numFmtId="164" fontId="48" fillId="6" borderId="6" xfId="1" applyNumberFormat="1" applyFont="1" applyFill="1" applyBorder="1" applyAlignment="1" applyProtection="1">
      <alignment horizontal="right" wrapText="1"/>
      <protection locked="0"/>
    </xf>
    <xf numFmtId="0" fontId="25" fillId="0" borderId="0" xfId="0" applyFont="1" applyAlignment="1">
      <alignment horizontal="left" vertical="top" wrapText="1"/>
    </xf>
    <xf numFmtId="0" fontId="31" fillId="4" borderId="0" xfId="0" applyFont="1" applyFill="1" applyBorder="1" applyAlignment="1" applyProtection="1">
      <alignment horizontal="center"/>
      <protection hidden="1"/>
    </xf>
    <xf numFmtId="0" fontId="19" fillId="4" borderId="0" xfId="0" applyFont="1" applyFill="1" applyBorder="1" applyAlignment="1" applyProtection="1">
      <alignment horizontal="center"/>
      <protection hidden="1"/>
    </xf>
    <xf numFmtId="0" fontId="19" fillId="4" borderId="0" xfId="0" applyFont="1" applyFill="1" applyBorder="1" applyAlignment="1" applyProtection="1">
      <alignment horizontal="left"/>
      <protection hidden="1"/>
    </xf>
    <xf numFmtId="0" fontId="33" fillId="3" borderId="0" xfId="0" applyFont="1" applyFill="1" applyBorder="1" applyAlignment="1">
      <alignment horizontal="center" vertical="center" wrapText="1"/>
    </xf>
    <xf numFmtId="0" fontId="37" fillId="6" borderId="0" xfId="0" applyFont="1" applyFill="1" applyBorder="1" applyAlignment="1" applyProtection="1">
      <alignment horizontal="center" vertical="center" wrapText="1"/>
      <protection locked="0"/>
    </xf>
    <xf numFmtId="0" fontId="28" fillId="7" borderId="8" xfId="0" applyFont="1" applyFill="1" applyBorder="1" applyAlignment="1">
      <alignment horizontal="center" vertical="top"/>
    </xf>
    <xf numFmtId="0" fontId="28" fillId="7" borderId="9" xfId="0" applyFont="1" applyFill="1" applyBorder="1" applyAlignment="1">
      <alignment horizontal="center" vertical="top"/>
    </xf>
    <xf numFmtId="0" fontId="28" fillId="7" borderId="10" xfId="0" applyFont="1" applyFill="1" applyBorder="1" applyAlignment="1">
      <alignment horizontal="center" vertical="top"/>
    </xf>
    <xf numFmtId="0" fontId="5" fillId="0" borderId="33" xfId="0" applyFont="1" applyBorder="1" applyAlignment="1">
      <alignment horizontal="left"/>
    </xf>
    <xf numFmtId="0" fontId="5" fillId="0" borderId="0" xfId="0" applyFont="1" applyAlignment="1">
      <alignment horizontal="left"/>
    </xf>
    <xf numFmtId="0" fontId="5" fillId="6" borderId="4"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2" xfId="0" applyFont="1" applyFill="1" applyBorder="1" applyAlignment="1">
      <alignment horizontal="center" vertical="center"/>
    </xf>
    <xf numFmtId="0" fontId="25" fillId="0" borderId="0" xfId="0" applyFont="1" applyAlignment="1">
      <alignment horizontal="left" vertical="top" wrapText="1"/>
    </xf>
    <xf numFmtId="0" fontId="13" fillId="5" borderId="4" xfId="0" applyFont="1" applyFill="1" applyBorder="1" applyAlignment="1" applyProtection="1">
      <alignment horizontal="center" vertical="center"/>
    </xf>
    <xf numFmtId="0" fontId="13" fillId="5" borderId="2" xfId="0" applyFont="1" applyFill="1" applyBorder="1" applyAlignment="1" applyProtection="1">
      <alignment horizontal="center" vertical="center"/>
    </xf>
    <xf numFmtId="0" fontId="5" fillId="7" borderId="4" xfId="0" applyFont="1" applyFill="1" applyBorder="1" applyAlignment="1" applyProtection="1">
      <alignment horizontal="center" vertical="center" wrapText="1"/>
    </xf>
    <xf numFmtId="0" fontId="5" fillId="7" borderId="2" xfId="0" applyFont="1" applyFill="1" applyBorder="1" applyAlignment="1" applyProtection="1">
      <alignment horizontal="center" vertical="center" wrapText="1"/>
    </xf>
    <xf numFmtId="0" fontId="5" fillId="7" borderId="3" xfId="0" applyFont="1" applyFill="1" applyBorder="1" applyAlignment="1" applyProtection="1">
      <alignment horizontal="center" vertical="center" wrapText="1"/>
    </xf>
    <xf numFmtId="0" fontId="28" fillId="7" borderId="8" xfId="0" applyFont="1" applyFill="1" applyBorder="1" applyAlignment="1" applyProtection="1">
      <alignment horizontal="center" vertical="center"/>
    </xf>
    <xf numFmtId="0" fontId="28" fillId="7" borderId="9" xfId="0" applyFont="1" applyFill="1" applyBorder="1" applyAlignment="1" applyProtection="1">
      <alignment horizontal="center" vertical="center"/>
    </xf>
    <xf numFmtId="0" fontId="28" fillId="7" borderId="10"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28" fillId="7" borderId="8" xfId="0" applyFont="1" applyFill="1" applyBorder="1" applyAlignment="1">
      <alignment horizontal="center" vertical="center"/>
    </xf>
    <xf numFmtId="0" fontId="28" fillId="7" borderId="9" xfId="0" applyFont="1" applyFill="1" applyBorder="1" applyAlignment="1">
      <alignment horizontal="center" vertical="center"/>
    </xf>
    <xf numFmtId="0" fontId="28" fillId="7" borderId="10" xfId="0" applyFont="1" applyFill="1" applyBorder="1" applyAlignment="1">
      <alignment horizontal="center" vertical="center"/>
    </xf>
    <xf numFmtId="0" fontId="28" fillId="7" borderId="4" xfId="0" applyFont="1" applyFill="1" applyBorder="1" applyAlignment="1">
      <alignment horizontal="center" vertical="center"/>
    </xf>
    <xf numFmtId="0" fontId="28" fillId="7" borderId="3" xfId="0" applyFont="1" applyFill="1" applyBorder="1" applyAlignment="1">
      <alignment horizontal="center" vertical="center"/>
    </xf>
    <xf numFmtId="0" fontId="28" fillId="7" borderId="2" xfId="0" applyFont="1" applyFill="1" applyBorder="1" applyAlignment="1">
      <alignment horizontal="center" vertical="center"/>
    </xf>
    <xf numFmtId="0" fontId="13" fillId="5" borderId="3" xfId="0" applyFont="1" applyFill="1" applyBorder="1" applyAlignment="1">
      <alignment horizontal="center"/>
    </xf>
    <xf numFmtId="0" fontId="13" fillId="5" borderId="2" xfId="0" applyFont="1" applyFill="1" applyBorder="1" applyAlignment="1">
      <alignment horizontal="center"/>
    </xf>
    <xf numFmtId="49" fontId="30" fillId="5" borderId="4" xfId="0" applyNumberFormat="1" applyFont="1" applyFill="1" applyBorder="1" applyAlignment="1">
      <alignment horizontal="center" vertical="center" wrapText="1"/>
    </xf>
    <xf numFmtId="49" fontId="30" fillId="5" borderId="2" xfId="0" applyNumberFormat="1" applyFont="1" applyFill="1" applyBorder="1" applyAlignment="1">
      <alignment horizontal="center" vertical="center" wrapText="1"/>
    </xf>
    <xf numFmtId="0" fontId="29" fillId="7" borderId="8" xfId="0" applyFont="1" applyFill="1" applyBorder="1" applyAlignment="1">
      <alignment horizontal="center"/>
    </xf>
    <xf numFmtId="0" fontId="29" fillId="7" borderId="10" xfId="0" applyFont="1" applyFill="1" applyBorder="1" applyAlignment="1">
      <alignment horizontal="center"/>
    </xf>
    <xf numFmtId="0" fontId="47" fillId="7" borderId="8" xfId="0" applyFont="1" applyFill="1" applyBorder="1" applyAlignment="1">
      <alignment horizontal="center" vertical="center"/>
    </xf>
    <xf numFmtId="0" fontId="47" fillId="7" borderId="9" xfId="0" applyFont="1" applyFill="1" applyBorder="1" applyAlignment="1">
      <alignment horizontal="center" vertical="center"/>
    </xf>
    <xf numFmtId="0" fontId="47" fillId="7" borderId="10" xfId="0" applyFont="1" applyFill="1" applyBorder="1" applyAlignment="1">
      <alignment horizontal="center" vertical="center"/>
    </xf>
    <xf numFmtId="0" fontId="49" fillId="21" borderId="44" xfId="0" applyFont="1" applyFill="1" applyBorder="1" applyAlignment="1">
      <alignment horizontal="center" vertical="center" wrapText="1"/>
    </xf>
    <xf numFmtId="0" fontId="49" fillId="21" borderId="53" xfId="0" applyFont="1" applyFill="1" applyBorder="1" applyAlignment="1">
      <alignment horizontal="center" vertical="center" wrapText="1"/>
    </xf>
    <xf numFmtId="0" fontId="49" fillId="21" borderId="45" xfId="0" applyFont="1" applyFill="1" applyBorder="1" applyAlignment="1">
      <alignment horizontal="center" vertical="center" wrapText="1"/>
    </xf>
    <xf numFmtId="166" fontId="5" fillId="5" borderId="44" xfId="0" applyNumberFormat="1" applyFont="1" applyFill="1" applyBorder="1" applyAlignment="1">
      <alignment horizontal="center"/>
    </xf>
    <xf numFmtId="166" fontId="5" fillId="5" borderId="45" xfId="0" applyNumberFormat="1" applyFont="1" applyFill="1" applyBorder="1" applyAlignment="1">
      <alignment horizontal="center"/>
    </xf>
    <xf numFmtId="166" fontId="5" fillId="11" borderId="44" xfId="0" applyNumberFormat="1" applyFont="1" applyFill="1" applyBorder="1" applyAlignment="1">
      <alignment horizontal="center"/>
    </xf>
    <xf numFmtId="166" fontId="5" fillId="11" borderId="45" xfId="0" applyNumberFormat="1" applyFont="1" applyFill="1" applyBorder="1" applyAlignment="1">
      <alignment horizontal="center"/>
    </xf>
    <xf numFmtId="0" fontId="28" fillId="7" borderId="22" xfId="0" applyFont="1" applyFill="1" applyBorder="1" applyAlignment="1">
      <alignment horizontal="center" vertical="center"/>
    </xf>
    <xf numFmtId="0" fontId="28" fillId="7" borderId="23" xfId="0" applyFont="1" applyFill="1" applyBorder="1" applyAlignment="1">
      <alignment horizontal="center" vertical="center"/>
    </xf>
    <xf numFmtId="0" fontId="28" fillId="7" borderId="24" xfId="0" applyFont="1" applyFill="1" applyBorder="1" applyAlignment="1">
      <alignment horizontal="center" vertical="center"/>
    </xf>
    <xf numFmtId="166" fontId="6" fillId="5" borderId="20" xfId="0" applyNumberFormat="1" applyFont="1" applyFill="1" applyBorder="1" applyAlignment="1">
      <alignment horizontal="center" vertical="center" wrapText="1"/>
    </xf>
    <xf numFmtId="166" fontId="6" fillId="5" borderId="21" xfId="0" applyNumberFormat="1" applyFont="1" applyFill="1" applyBorder="1" applyAlignment="1">
      <alignment horizontal="center" vertical="center" wrapText="1"/>
    </xf>
    <xf numFmtId="164" fontId="6" fillId="7" borderId="41" xfId="0" applyNumberFormat="1" applyFont="1" applyFill="1" applyBorder="1" applyAlignment="1">
      <alignment horizontal="center" vertical="center" wrapText="1"/>
    </xf>
    <xf numFmtId="164" fontId="6" fillId="7" borderId="42" xfId="0" applyNumberFormat="1" applyFont="1" applyFill="1" applyBorder="1" applyAlignment="1">
      <alignment horizontal="center" vertical="center" wrapText="1"/>
    </xf>
    <xf numFmtId="164" fontId="6" fillId="7" borderId="43" xfId="0" applyNumberFormat="1" applyFont="1" applyFill="1" applyBorder="1" applyAlignment="1">
      <alignment horizontal="center" vertical="center" wrapText="1"/>
    </xf>
    <xf numFmtId="0" fontId="14" fillId="8" borderId="13" xfId="0" applyNumberFormat="1" applyFont="1" applyFill="1" applyBorder="1" applyAlignment="1">
      <alignment horizontal="center" vertical="center" wrapText="1"/>
    </xf>
    <xf numFmtId="0" fontId="14" fillId="8" borderId="16" xfId="0" applyNumberFormat="1" applyFont="1" applyFill="1" applyBorder="1" applyAlignment="1">
      <alignment horizontal="center" vertical="center" wrapText="1"/>
    </xf>
    <xf numFmtId="0" fontId="14" fillId="8" borderId="14" xfId="0" applyNumberFormat="1" applyFont="1" applyFill="1" applyBorder="1" applyAlignment="1">
      <alignment horizontal="center" vertical="center" wrapText="1"/>
    </xf>
    <xf numFmtId="0" fontId="14" fillId="8" borderId="12" xfId="0" applyNumberFormat="1" applyFont="1" applyFill="1" applyBorder="1" applyAlignment="1">
      <alignment horizontal="center" vertical="center" wrapText="1"/>
    </xf>
    <xf numFmtId="165" fontId="14" fillId="8" borderId="15" xfId="0" applyNumberFormat="1" applyFont="1" applyFill="1" applyBorder="1" applyAlignment="1">
      <alignment horizontal="center" vertical="center" wrapText="1"/>
    </xf>
    <xf numFmtId="165" fontId="14" fillId="8" borderId="17" xfId="0" applyNumberFormat="1" applyFont="1" applyFill="1" applyBorder="1" applyAlignment="1">
      <alignment horizontal="center" vertical="center" wrapText="1"/>
    </xf>
    <xf numFmtId="164" fontId="6" fillId="12" borderId="20" xfId="0" applyNumberFormat="1" applyFont="1" applyFill="1" applyBorder="1" applyAlignment="1">
      <alignment horizontal="center" vertical="center" wrapText="1"/>
    </xf>
    <xf numFmtId="164" fontId="6" fillId="12" borderId="21" xfId="0" applyNumberFormat="1" applyFont="1" applyFill="1" applyBorder="1" applyAlignment="1">
      <alignment horizontal="center" vertical="center" wrapText="1"/>
    </xf>
  </cellXfs>
  <cellStyles count="3">
    <cellStyle name="Currency" xfId="1" builtinId="4"/>
    <cellStyle name="Hyperlink" xfId="2" builtinId="8"/>
    <cellStyle name="Normal" xfId="0" builtinId="0"/>
  </cellStyles>
  <dxfs count="5">
    <dxf>
      <fill>
        <patternFill patternType="none">
          <fgColor indexed="64"/>
          <bgColor indexed="65"/>
        </patternFill>
      </fill>
      <border diagonalUp="0" diagonalDown="0">
        <left style="thin">
          <color indexed="64"/>
        </left>
        <right/>
        <top style="thin">
          <color indexed="64"/>
        </top>
        <bottom style="thin">
          <color indexed="64"/>
        </bottom>
      </border>
    </dxf>
    <dxf>
      <fill>
        <patternFill patternType="none">
          <fgColor indexed="64"/>
          <bgColor indexed="65"/>
        </patternFill>
      </fill>
      <border diagonalUp="0" diagonalDown="0">
        <left/>
        <right style="thin">
          <color indexed="64"/>
        </right>
        <top style="thin">
          <color indexed="64"/>
        </top>
        <bottom style="thin">
          <color indexed="64"/>
        </bottom>
      </border>
    </dxf>
    <dxf>
      <fill>
        <patternFill patternType="none">
          <bgColor rgb="FFFFFFFF"/>
        </patternFill>
      </fill>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0.249977111117893"/>
        </patternFill>
      </fill>
      <alignment horizontal="center" vertical="center" textRotation="0" wrapText="1" indent="0" relativeIndent="0" justifyLastLine="0" shrinkToFit="0" mergeCell="0" readingOrder="0"/>
      <border diagonalUp="0" diagonalDown="0" outline="0">
        <left style="thin">
          <color indexed="64"/>
        </left>
        <right style="thin">
          <color indexed="64"/>
        </right>
        <top/>
        <bottom/>
      </border>
    </dxf>
  </dxfs>
  <tableStyles count="0" defaultTableStyle="TableStyleMedium9" defaultPivotStyle="PivotStyleLight16"/>
  <colors>
    <mruColors>
      <color rgb="FFFF6600"/>
      <color rgb="FF993300"/>
      <color rgb="FFFF9933"/>
      <color rgb="FFFFFF99"/>
      <color rgb="FF996633"/>
      <color rgb="FFCC6600"/>
      <color rgb="FFFFFF66"/>
      <color rgb="FFFF3300"/>
      <color rgb="FF99CCFF"/>
      <color rgb="FF0080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8" Type="http://schemas.openxmlformats.org/officeDocument/2006/relationships/hyperlink" Target="#'Revised Tariff'!A1"/><Relationship Id="rId3" Type="http://schemas.openxmlformats.org/officeDocument/2006/relationships/hyperlink" Target="#'Primary Baseline Tariff'!A1"/><Relationship Id="rId7" Type="http://schemas.openxmlformats.org/officeDocument/2006/relationships/hyperlink" Target="#'Strategic Decisions'!D6"/><Relationship Id="rId2" Type="http://schemas.openxmlformats.org/officeDocument/2006/relationships/hyperlink" Target="#'Data Capture Costs'!D7"/><Relationship Id="rId1" Type="http://schemas.openxmlformats.org/officeDocument/2006/relationships/hyperlink" Target="#'Data Capture Demand'!D9"/><Relationship Id="rId6" Type="http://schemas.openxmlformats.org/officeDocument/2006/relationships/hyperlink" Target="../MAIN%20MENU.xlsm#Menu!A1" TargetMode="External"/><Relationship Id="rId5" Type="http://schemas.openxmlformats.org/officeDocument/2006/relationships/hyperlink" Target="#'Summary Instructions'!A1"/><Relationship Id="rId4" Type="http://schemas.openxmlformats.org/officeDocument/2006/relationships/hyperlink" Target="#'Test Revised Primary Baseline'!A1"/></Relationships>
</file>

<file path=xl/drawings/_rels/drawing2.xml.rels><?xml version="1.0" encoding="UTF-8" standalone="yes"?>
<Relationships xmlns="http://schemas.openxmlformats.org/package/2006/relationships"><Relationship Id="rId8" Type="http://schemas.openxmlformats.org/officeDocument/2006/relationships/hyperlink" Target="#'Revised Tariff'!A1"/><Relationship Id="rId3" Type="http://schemas.openxmlformats.org/officeDocument/2006/relationships/hyperlink" Target="#'Data Capture Costs'!A1"/><Relationship Id="rId7" Type="http://schemas.openxmlformats.org/officeDocument/2006/relationships/hyperlink" Target="#'Primary Baseline Tariff'!A1"/><Relationship Id="rId12" Type="http://schemas.openxmlformats.org/officeDocument/2006/relationships/hyperlink" Target="#'Strategic Decisions'!D6"/><Relationship Id="rId2" Type="http://schemas.openxmlformats.org/officeDocument/2006/relationships/hyperlink" Target="#'Primary Baseline Tariff'!A1"/><Relationship Id="rId1" Type="http://schemas.openxmlformats.org/officeDocument/2006/relationships/hyperlink" Target="#'Data Capture Demand'!A1"/><Relationship Id="rId6" Type="http://schemas.openxmlformats.org/officeDocument/2006/relationships/hyperlink" Target="#'Data Capture Costs'!D7"/><Relationship Id="rId11" Type="http://schemas.openxmlformats.org/officeDocument/2006/relationships/hyperlink" Target="#Menu!B3"/><Relationship Id="rId5" Type="http://schemas.openxmlformats.org/officeDocument/2006/relationships/hyperlink" Target="#'Data Capture Demand'!D9"/><Relationship Id="rId10" Type="http://schemas.openxmlformats.org/officeDocument/2006/relationships/hyperlink" Target="#'Summary Instructions'!A1"/><Relationship Id="rId4" Type="http://schemas.openxmlformats.org/officeDocument/2006/relationships/hyperlink" Target="#'Test Revised Primary Baseline'!A1"/><Relationship Id="rId9" Type="http://schemas.openxmlformats.org/officeDocument/2006/relationships/hyperlink" Target="#'Test Revised Primary Baseline'!K7"/></Relationships>
</file>

<file path=xl/drawings/_rels/drawing3.xml.rels><?xml version="1.0" encoding="UTF-8" standalone="yes"?>
<Relationships xmlns="http://schemas.openxmlformats.org/package/2006/relationships"><Relationship Id="rId8" Type="http://schemas.openxmlformats.org/officeDocument/2006/relationships/hyperlink" Target="#'Strategic Decisions'!D6"/><Relationship Id="rId3" Type="http://schemas.openxmlformats.org/officeDocument/2006/relationships/hyperlink" Target="#'Primary Baseline Tariff'!A1"/><Relationship Id="rId7" Type="http://schemas.openxmlformats.org/officeDocument/2006/relationships/hyperlink" Target="#'Revised Tariff'!A1"/><Relationship Id="rId2" Type="http://schemas.openxmlformats.org/officeDocument/2006/relationships/hyperlink" Target="#'Data Capture Costs'!D7"/><Relationship Id="rId1" Type="http://schemas.openxmlformats.org/officeDocument/2006/relationships/hyperlink" Target="#'Data Capture Demand'!D9"/><Relationship Id="rId6" Type="http://schemas.openxmlformats.org/officeDocument/2006/relationships/hyperlink" Target="#Menu!B3"/><Relationship Id="rId5" Type="http://schemas.openxmlformats.org/officeDocument/2006/relationships/hyperlink" Target="#'Summary Instructions'!A1"/><Relationship Id="rId4" Type="http://schemas.openxmlformats.org/officeDocument/2006/relationships/hyperlink" Target="#'Test Revised Primary Baseline'!K7"/></Relationships>
</file>

<file path=xl/drawings/_rels/drawing4.xml.rels><?xml version="1.0" encoding="UTF-8" standalone="yes"?>
<Relationships xmlns="http://schemas.openxmlformats.org/package/2006/relationships"><Relationship Id="rId8" Type="http://schemas.openxmlformats.org/officeDocument/2006/relationships/hyperlink" Target="#'Strategic Decisions'!D6"/><Relationship Id="rId3" Type="http://schemas.openxmlformats.org/officeDocument/2006/relationships/hyperlink" Target="#'Primary Baseline Tariff'!A1"/><Relationship Id="rId7" Type="http://schemas.openxmlformats.org/officeDocument/2006/relationships/hyperlink" Target="#'Revised Tariff'!A1"/><Relationship Id="rId2" Type="http://schemas.openxmlformats.org/officeDocument/2006/relationships/hyperlink" Target="#'Data Capture Costs'!A1"/><Relationship Id="rId1" Type="http://schemas.openxmlformats.org/officeDocument/2006/relationships/hyperlink" Target="#'Data Capture Demand'!A1"/><Relationship Id="rId6" Type="http://schemas.openxmlformats.org/officeDocument/2006/relationships/hyperlink" Target="#Menu!B3"/><Relationship Id="rId5" Type="http://schemas.openxmlformats.org/officeDocument/2006/relationships/hyperlink" Target="#'Summary Instructions'!A1"/><Relationship Id="rId4" Type="http://schemas.openxmlformats.org/officeDocument/2006/relationships/hyperlink" Target="#'Test Revised Primary Baseline'!K7"/></Relationships>
</file>

<file path=xl/drawings/_rels/drawing5.xml.rels><?xml version="1.0" encoding="UTF-8" standalone="yes"?>
<Relationships xmlns="http://schemas.openxmlformats.org/package/2006/relationships"><Relationship Id="rId8" Type="http://schemas.openxmlformats.org/officeDocument/2006/relationships/hyperlink" Target="#'Strategic Decisions'!D6"/><Relationship Id="rId3" Type="http://schemas.openxmlformats.org/officeDocument/2006/relationships/hyperlink" Target="#'Primary Baseline Tariff'!A1"/><Relationship Id="rId7" Type="http://schemas.openxmlformats.org/officeDocument/2006/relationships/hyperlink" Target="#'Revised Tariff'!A1"/><Relationship Id="rId2" Type="http://schemas.openxmlformats.org/officeDocument/2006/relationships/hyperlink" Target="#'Data Capture Costs'!D7"/><Relationship Id="rId1" Type="http://schemas.openxmlformats.org/officeDocument/2006/relationships/hyperlink" Target="#'Data Capture Demand'!D9"/><Relationship Id="rId6" Type="http://schemas.openxmlformats.org/officeDocument/2006/relationships/hyperlink" Target="#Menu!B3"/><Relationship Id="rId5" Type="http://schemas.openxmlformats.org/officeDocument/2006/relationships/hyperlink" Target="#'Summary Instructions'!A1"/><Relationship Id="rId10" Type="http://schemas.openxmlformats.org/officeDocument/2006/relationships/image" Target="../media/image1.png"/><Relationship Id="rId4" Type="http://schemas.openxmlformats.org/officeDocument/2006/relationships/hyperlink" Target="#'Test Revised Primary Baseline'!K7"/><Relationship Id="rId9" Type="http://schemas.openxmlformats.org/officeDocument/2006/relationships/hyperlink" Target="#'Data Capture Costs'!E33"/></Relationships>
</file>

<file path=xl/drawings/_rels/drawing6.xml.rels><?xml version="1.0" encoding="UTF-8" standalone="yes"?>
<Relationships xmlns="http://schemas.openxmlformats.org/package/2006/relationships"><Relationship Id="rId8" Type="http://schemas.openxmlformats.org/officeDocument/2006/relationships/hyperlink" Target="#'Revised Tariff'!A1"/><Relationship Id="rId3" Type="http://schemas.openxmlformats.org/officeDocument/2006/relationships/hyperlink" Target="#'Primary Baseline Tariff'!A1"/><Relationship Id="rId7" Type="http://schemas.openxmlformats.org/officeDocument/2006/relationships/hyperlink" Target="#Menu!B3"/><Relationship Id="rId2" Type="http://schemas.openxmlformats.org/officeDocument/2006/relationships/hyperlink" Target="#'Data Capture Costs'!D7"/><Relationship Id="rId1" Type="http://schemas.openxmlformats.org/officeDocument/2006/relationships/hyperlink" Target="#'Data Capture Demand'!D9"/><Relationship Id="rId6" Type="http://schemas.openxmlformats.org/officeDocument/2006/relationships/hyperlink" Target="#'Summary Instructions'!A1"/><Relationship Id="rId5" Type="http://schemas.openxmlformats.org/officeDocument/2006/relationships/hyperlink" Target="#'Test Revised Primary Baseline'!K7"/><Relationship Id="rId4" Type="http://schemas.openxmlformats.org/officeDocument/2006/relationships/hyperlink" Target="#'Strategic Decisions'!D6"/></Relationships>
</file>

<file path=xl/drawings/_rels/drawing7.xml.rels><?xml version="1.0" encoding="UTF-8" standalone="yes"?>
<Relationships xmlns="http://schemas.openxmlformats.org/package/2006/relationships"><Relationship Id="rId8" Type="http://schemas.openxmlformats.org/officeDocument/2006/relationships/hyperlink" Target="#'Revised Tariff'!A1"/><Relationship Id="rId3" Type="http://schemas.openxmlformats.org/officeDocument/2006/relationships/hyperlink" Target="#'Primary Baseline Tariff'!A1"/><Relationship Id="rId7" Type="http://schemas.openxmlformats.org/officeDocument/2006/relationships/hyperlink" Target="#'Strategic Decisions'!D6"/><Relationship Id="rId2" Type="http://schemas.openxmlformats.org/officeDocument/2006/relationships/hyperlink" Target="#'Data Capture Costs'!D7"/><Relationship Id="rId1" Type="http://schemas.openxmlformats.org/officeDocument/2006/relationships/hyperlink" Target="#'Data Capture Demand'!D9"/><Relationship Id="rId6" Type="http://schemas.openxmlformats.org/officeDocument/2006/relationships/hyperlink" Target="#Menu!B3"/><Relationship Id="rId5" Type="http://schemas.openxmlformats.org/officeDocument/2006/relationships/hyperlink" Target="#'Summary Instructions'!A1"/><Relationship Id="rId10" Type="http://schemas.openxmlformats.org/officeDocument/2006/relationships/image" Target="../media/image1.png"/><Relationship Id="rId4" Type="http://schemas.openxmlformats.org/officeDocument/2006/relationships/hyperlink" Target="#'Test Revised Primary Baseline'!K7"/><Relationship Id="rId9" Type="http://schemas.openxmlformats.org/officeDocument/2006/relationships/hyperlink" Target="#'Data Capture Costs'!E33"/></Relationships>
</file>

<file path=xl/drawings/_rels/drawing8.xml.rels><?xml version="1.0" encoding="UTF-8" standalone="yes"?>
<Relationships xmlns="http://schemas.openxmlformats.org/package/2006/relationships"><Relationship Id="rId8" Type="http://schemas.openxmlformats.org/officeDocument/2006/relationships/hyperlink" Target="#'Revised Tariff'!A1"/><Relationship Id="rId3" Type="http://schemas.openxmlformats.org/officeDocument/2006/relationships/hyperlink" Target="#'Primary Baseline Tariff'!A1"/><Relationship Id="rId7" Type="http://schemas.openxmlformats.org/officeDocument/2006/relationships/hyperlink" Target="#'Strategic Decisions'!D6"/><Relationship Id="rId2" Type="http://schemas.openxmlformats.org/officeDocument/2006/relationships/hyperlink" Target="#'Data Capture Costs'!D6"/><Relationship Id="rId1" Type="http://schemas.openxmlformats.org/officeDocument/2006/relationships/hyperlink" Target="#'Data Capture Demand'!D9"/><Relationship Id="rId6" Type="http://schemas.openxmlformats.org/officeDocument/2006/relationships/hyperlink" Target="#Menu!B3"/><Relationship Id="rId5" Type="http://schemas.openxmlformats.org/officeDocument/2006/relationships/hyperlink" Target="#'Summary Instructions'!A1"/><Relationship Id="rId4" Type="http://schemas.openxmlformats.org/officeDocument/2006/relationships/hyperlink" Target="#'Test Revised Primary Baseline'!K7"/></Relationships>
</file>

<file path=xl/drawings/drawing1.xml><?xml version="1.0" encoding="utf-8"?>
<xdr:wsDr xmlns:xdr="http://schemas.openxmlformats.org/drawingml/2006/spreadsheetDrawing" xmlns:a="http://schemas.openxmlformats.org/drawingml/2006/main">
  <xdr:twoCellAnchor>
    <xdr:from>
      <xdr:col>3</xdr:col>
      <xdr:colOff>302558</xdr:colOff>
      <xdr:row>7</xdr:row>
      <xdr:rowOff>168092</xdr:rowOff>
    </xdr:from>
    <xdr:to>
      <xdr:col>5</xdr:col>
      <xdr:colOff>638735</xdr:colOff>
      <xdr:row>34</xdr:row>
      <xdr:rowOff>13608</xdr:rowOff>
    </xdr:to>
    <xdr:sp macro="" textlink="">
      <xdr:nvSpPr>
        <xdr:cNvPr id="14" name="Rectangle 13"/>
        <xdr:cNvSpPr/>
      </xdr:nvSpPr>
      <xdr:spPr>
        <a:xfrm>
          <a:off x="1241451" y="1991449"/>
          <a:ext cx="2431677" cy="4703266"/>
        </a:xfrm>
        <a:prstGeom prst="rect">
          <a:avLst/>
        </a:prstGeom>
        <a:noFill/>
        <a:ln>
          <a:solidFill>
            <a:srgbClr val="FF66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ZA" sz="1100"/>
        </a:p>
      </xdr:txBody>
    </xdr:sp>
    <xdr:clientData/>
  </xdr:twoCellAnchor>
  <xdr:twoCellAnchor>
    <xdr:from>
      <xdr:col>3</xdr:col>
      <xdr:colOff>813546</xdr:colOff>
      <xdr:row>8</xdr:row>
      <xdr:rowOff>76200</xdr:rowOff>
    </xdr:from>
    <xdr:to>
      <xdr:col>5</xdr:col>
      <xdr:colOff>102346</xdr:colOff>
      <xdr:row>10</xdr:row>
      <xdr:rowOff>50799</xdr:rowOff>
    </xdr:to>
    <xdr:sp macro="" textlink="">
      <xdr:nvSpPr>
        <xdr:cNvPr id="4" name="Rounded Rectangle 3">
          <a:hlinkClick xmlns:r="http://schemas.openxmlformats.org/officeDocument/2006/relationships" r:id="rId1" tooltip="Click to Input Demand Data"/>
        </xdr:cNvPr>
        <xdr:cNvSpPr/>
      </xdr:nvSpPr>
      <xdr:spPr>
        <a:xfrm>
          <a:off x="1766046" y="2209800"/>
          <a:ext cx="1397000"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clientData/>
  </xdr:twoCellAnchor>
  <xdr:twoCellAnchor>
    <xdr:from>
      <xdr:col>3</xdr:col>
      <xdr:colOff>813546</xdr:colOff>
      <xdr:row>10</xdr:row>
      <xdr:rowOff>136985</xdr:rowOff>
    </xdr:from>
    <xdr:to>
      <xdr:col>5</xdr:col>
      <xdr:colOff>102346</xdr:colOff>
      <xdr:row>13</xdr:row>
      <xdr:rowOff>98884</xdr:rowOff>
    </xdr:to>
    <xdr:sp macro="" textlink="">
      <xdr:nvSpPr>
        <xdr:cNvPr id="6" name="Rounded Rectangle 5">
          <a:hlinkClick xmlns:r="http://schemas.openxmlformats.org/officeDocument/2006/relationships" r:id="rId2" tooltip="Click to Input Cost Data"/>
        </xdr:cNvPr>
        <xdr:cNvSpPr/>
      </xdr:nvSpPr>
      <xdr:spPr>
        <a:xfrm>
          <a:off x="1766046" y="2829385"/>
          <a:ext cx="1397000"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clientData/>
  </xdr:twoCellAnchor>
  <xdr:twoCellAnchor>
    <xdr:from>
      <xdr:col>3</xdr:col>
      <xdr:colOff>813546</xdr:colOff>
      <xdr:row>13</xdr:row>
      <xdr:rowOff>187785</xdr:rowOff>
    </xdr:from>
    <xdr:to>
      <xdr:col>5</xdr:col>
      <xdr:colOff>102346</xdr:colOff>
      <xdr:row>16</xdr:row>
      <xdr:rowOff>149684</xdr:rowOff>
    </xdr:to>
    <xdr:sp macro="" textlink="">
      <xdr:nvSpPr>
        <xdr:cNvPr id="7" name="Rounded Rectangle 6">
          <a:hlinkClick xmlns:r="http://schemas.openxmlformats.org/officeDocument/2006/relationships" r:id="rId3" tooltip="Click to View Primary Baseline Tariff"/>
        </xdr:cNvPr>
        <xdr:cNvSpPr/>
      </xdr:nvSpPr>
      <xdr:spPr>
        <a:xfrm>
          <a:off x="1766046" y="3451685"/>
          <a:ext cx="1397000"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clientData/>
  </xdr:twoCellAnchor>
  <xdr:twoCellAnchor>
    <xdr:from>
      <xdr:col>3</xdr:col>
      <xdr:colOff>800846</xdr:colOff>
      <xdr:row>23</xdr:row>
      <xdr:rowOff>117948</xdr:rowOff>
    </xdr:from>
    <xdr:to>
      <xdr:col>5</xdr:col>
      <xdr:colOff>89646</xdr:colOff>
      <xdr:row>26</xdr:row>
      <xdr:rowOff>79847</xdr:rowOff>
    </xdr:to>
    <xdr:sp macro="" textlink="">
      <xdr:nvSpPr>
        <xdr:cNvPr id="11" name="Rounded Rectangle 10">
          <a:hlinkClick xmlns:r="http://schemas.openxmlformats.org/officeDocument/2006/relationships" r:id="rId4" tooltip="Click to Test Tariff Affordability"/>
        </xdr:cNvPr>
        <xdr:cNvSpPr/>
      </xdr:nvSpPr>
      <xdr:spPr>
        <a:xfrm>
          <a:off x="1753346" y="5286848"/>
          <a:ext cx="1397000"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clientData/>
  </xdr:twoCellAnchor>
  <xdr:twoCellAnchor>
    <xdr:from>
      <xdr:col>3</xdr:col>
      <xdr:colOff>800846</xdr:colOff>
      <xdr:row>26</xdr:row>
      <xdr:rowOff>166033</xdr:rowOff>
    </xdr:from>
    <xdr:to>
      <xdr:col>5</xdr:col>
      <xdr:colOff>89646</xdr:colOff>
      <xdr:row>29</xdr:row>
      <xdr:rowOff>118407</xdr:rowOff>
    </xdr:to>
    <xdr:sp macro="" textlink="">
      <xdr:nvSpPr>
        <xdr:cNvPr id="12" name="Rounded Rectangle 11">
          <a:hlinkClick xmlns:r="http://schemas.openxmlformats.org/officeDocument/2006/relationships" r:id="rId5" tooltip="Click to get Help"/>
        </xdr:cNvPr>
        <xdr:cNvSpPr/>
      </xdr:nvSpPr>
      <xdr:spPr>
        <a:xfrm>
          <a:off x="1753346" y="5906433"/>
          <a:ext cx="1397000" cy="523874"/>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Summary Instructions</a:t>
          </a:r>
        </a:p>
      </xdr:txBody>
    </xdr:sp>
    <xdr:clientData/>
  </xdr:twoCellAnchor>
  <xdr:twoCellAnchor>
    <xdr:from>
      <xdr:col>3</xdr:col>
      <xdr:colOff>800846</xdr:colOff>
      <xdr:row>30</xdr:row>
      <xdr:rowOff>13633</xdr:rowOff>
    </xdr:from>
    <xdr:to>
      <xdr:col>5</xdr:col>
      <xdr:colOff>89646</xdr:colOff>
      <xdr:row>32</xdr:row>
      <xdr:rowOff>166032</xdr:rowOff>
    </xdr:to>
    <xdr:sp macro="" textlink="">
      <xdr:nvSpPr>
        <xdr:cNvPr id="13" name="Rounded Rectangle 12">
          <a:hlinkClick xmlns:r="http://schemas.openxmlformats.org/officeDocument/2006/relationships" r:id="rId6" tooltip="Click to go back to the Other Services"/>
        </xdr:cNvPr>
        <xdr:cNvSpPr/>
      </xdr:nvSpPr>
      <xdr:spPr>
        <a:xfrm>
          <a:off x="1753346" y="6516033"/>
          <a:ext cx="1397000"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MAIN MENU</a:t>
          </a:r>
        </a:p>
      </xdr:txBody>
    </xdr:sp>
    <xdr:clientData/>
  </xdr:twoCellAnchor>
  <xdr:twoCellAnchor>
    <xdr:from>
      <xdr:col>3</xdr:col>
      <xdr:colOff>800100</xdr:colOff>
      <xdr:row>17</xdr:row>
      <xdr:rowOff>38100</xdr:rowOff>
    </xdr:from>
    <xdr:to>
      <xdr:col>5</xdr:col>
      <xdr:colOff>88900</xdr:colOff>
      <xdr:row>19</xdr:row>
      <xdr:rowOff>187573</xdr:rowOff>
    </xdr:to>
    <xdr:sp macro="" textlink="">
      <xdr:nvSpPr>
        <xdr:cNvPr id="9" name="Rounded Rectangle 8">
          <a:hlinkClick xmlns:r="http://schemas.openxmlformats.org/officeDocument/2006/relationships" r:id="rId7" tooltip="Click to Answer Strategic Decisions"/>
        </xdr:cNvPr>
        <xdr:cNvSpPr/>
      </xdr:nvSpPr>
      <xdr:spPr>
        <a:xfrm>
          <a:off x="1752600" y="4064000"/>
          <a:ext cx="1397000" cy="53047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clientData/>
  </xdr:twoCellAnchor>
  <xdr:twoCellAnchor>
    <xdr:from>
      <xdr:col>3</xdr:col>
      <xdr:colOff>800100</xdr:colOff>
      <xdr:row>20</xdr:row>
      <xdr:rowOff>63500</xdr:rowOff>
    </xdr:from>
    <xdr:to>
      <xdr:col>5</xdr:col>
      <xdr:colOff>88900</xdr:colOff>
      <xdr:row>23</xdr:row>
      <xdr:rowOff>25399</xdr:rowOff>
    </xdr:to>
    <xdr:sp macro="" textlink="">
      <xdr:nvSpPr>
        <xdr:cNvPr id="15" name="Rounded Rectangle 14">
          <a:hlinkClick xmlns:r="http://schemas.openxmlformats.org/officeDocument/2006/relationships" r:id="rId8" tooltip="Click for Revised Primary Baseline Tariff"/>
        </xdr:cNvPr>
        <xdr:cNvSpPr/>
      </xdr:nvSpPr>
      <xdr:spPr>
        <a:xfrm>
          <a:off x="1752600" y="4660900"/>
          <a:ext cx="1397000"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Revised Tariff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0</xdr:rowOff>
    </xdr:from>
    <xdr:to>
      <xdr:col>2</xdr:col>
      <xdr:colOff>1254842</xdr:colOff>
      <xdr:row>5</xdr:row>
      <xdr:rowOff>142875</xdr:rowOff>
    </xdr:to>
    <xdr:sp macro="[1]!Open_Water" textlink="">
      <xdr:nvSpPr>
        <xdr:cNvPr id="2" name="Rounded Rectangle 1">
          <a:hlinkClick xmlns:r="http://schemas.openxmlformats.org/officeDocument/2006/relationships" r:id="rId1" tooltip="Click to Input Demand Data"/>
        </xdr:cNvPr>
        <xdr:cNvSpPr/>
      </xdr:nvSpPr>
      <xdr:spPr>
        <a:xfrm>
          <a:off x="1219200" y="762000"/>
          <a:ext cx="607142" cy="333375"/>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clientData/>
  </xdr:twoCellAnchor>
  <xdr:twoCellAnchor>
    <xdr:from>
      <xdr:col>2</xdr:col>
      <xdr:colOff>14603</xdr:colOff>
      <xdr:row>14</xdr:row>
      <xdr:rowOff>150519</xdr:rowOff>
    </xdr:from>
    <xdr:to>
      <xdr:col>2</xdr:col>
      <xdr:colOff>1261825</xdr:colOff>
      <xdr:row>15</xdr:row>
      <xdr:rowOff>559594</xdr:rowOff>
    </xdr:to>
    <xdr:sp macro="[1]!Open_Water" textlink="">
      <xdr:nvSpPr>
        <xdr:cNvPr id="3" name="Rounded Rectangle 2">
          <a:hlinkClick xmlns:r="http://schemas.openxmlformats.org/officeDocument/2006/relationships" r:id="rId2" tooltip="Click to View Primary Baseline Tariff"/>
        </xdr:cNvPr>
        <xdr:cNvSpPr/>
      </xdr:nvSpPr>
      <xdr:spPr>
        <a:xfrm>
          <a:off x="1233803" y="2627019"/>
          <a:ext cx="599522" cy="228100"/>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clientData/>
  </xdr:twoCellAnchor>
  <xdr:twoCellAnchor>
    <xdr:from>
      <xdr:col>2</xdr:col>
      <xdr:colOff>0</xdr:colOff>
      <xdr:row>9</xdr:row>
      <xdr:rowOff>23816</xdr:rowOff>
    </xdr:from>
    <xdr:to>
      <xdr:col>2</xdr:col>
      <xdr:colOff>1247222</xdr:colOff>
      <xdr:row>10</xdr:row>
      <xdr:rowOff>369557</xdr:rowOff>
    </xdr:to>
    <xdr:sp macro="[1]!Open_Water" textlink="">
      <xdr:nvSpPr>
        <xdr:cNvPr id="4" name="Rounded Rectangle 3">
          <a:hlinkClick xmlns:r="http://schemas.openxmlformats.org/officeDocument/2006/relationships" r:id="rId3" tooltip="Click to Input Cost Data"/>
        </xdr:cNvPr>
        <xdr:cNvSpPr/>
      </xdr:nvSpPr>
      <xdr:spPr>
        <a:xfrm>
          <a:off x="1219200" y="1738316"/>
          <a:ext cx="609047" cy="355266"/>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clientData/>
  </xdr:twoCellAnchor>
  <xdr:twoCellAnchor>
    <xdr:from>
      <xdr:col>2</xdr:col>
      <xdr:colOff>0</xdr:colOff>
      <xdr:row>18</xdr:row>
      <xdr:rowOff>0</xdr:rowOff>
    </xdr:from>
    <xdr:to>
      <xdr:col>2</xdr:col>
      <xdr:colOff>1247222</xdr:colOff>
      <xdr:row>19</xdr:row>
      <xdr:rowOff>142875</xdr:rowOff>
    </xdr:to>
    <xdr:sp macro="[1]!Open_Water" textlink="">
      <xdr:nvSpPr>
        <xdr:cNvPr id="5" name="Rounded Rectangle 4">
          <a:hlinkClick xmlns:r="http://schemas.openxmlformats.org/officeDocument/2006/relationships" r:id="rId4" tooltip="Click to Test Tariff Affordability"/>
        </xdr:cNvPr>
        <xdr:cNvSpPr/>
      </xdr:nvSpPr>
      <xdr:spPr>
        <a:xfrm>
          <a:off x="1219200" y="3238500"/>
          <a:ext cx="609047" cy="333375"/>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clientData/>
  </xdr:twoCellAnchor>
  <xdr:twoCellAnchor>
    <xdr:from>
      <xdr:col>9</xdr:col>
      <xdr:colOff>226220</xdr:colOff>
      <xdr:row>0</xdr:row>
      <xdr:rowOff>178595</xdr:rowOff>
    </xdr:from>
    <xdr:to>
      <xdr:col>12</xdr:col>
      <xdr:colOff>349217</xdr:colOff>
      <xdr:row>21</xdr:row>
      <xdr:rowOff>500063</xdr:rowOff>
    </xdr:to>
    <xdr:grpSp>
      <xdr:nvGrpSpPr>
        <xdr:cNvPr id="20" name="Group 19"/>
        <xdr:cNvGrpSpPr/>
      </xdr:nvGrpSpPr>
      <xdr:grpSpPr>
        <a:xfrm>
          <a:off x="10120314" y="178595"/>
          <a:ext cx="1587466" cy="5738812"/>
          <a:chOff x="10191750" y="166688"/>
          <a:chExt cx="1587466" cy="5905500"/>
        </a:xfrm>
      </xdr:grpSpPr>
      <xdr:sp macro="" textlink="">
        <xdr:nvSpPr>
          <xdr:cNvPr id="7" name="Rounded Rectangle 6"/>
          <xdr:cNvSpPr/>
        </xdr:nvSpPr>
        <xdr:spPr>
          <a:xfrm>
            <a:off x="10191750" y="166688"/>
            <a:ext cx="1587466" cy="5905500"/>
          </a:xfrm>
          <a:prstGeom prst="roundRect">
            <a:avLst/>
          </a:prstGeom>
          <a:solidFill>
            <a:schemeClr val="bg2">
              <a:lumMod val="75000"/>
            </a:schemeClr>
          </a:solidFill>
          <a:ln w="25400">
            <a:solidFill>
              <a:schemeClr val="bg1"/>
            </a:solidFill>
          </a:ln>
        </xdr:spPr>
        <xdr:style>
          <a:lnRef idx="1">
            <a:schemeClr val="accent3"/>
          </a:lnRef>
          <a:fillRef idx="3">
            <a:schemeClr val="accent3"/>
          </a:fillRef>
          <a:effectRef idx="2">
            <a:schemeClr val="accent3"/>
          </a:effectRef>
          <a:fontRef idx="minor">
            <a:schemeClr val="lt1"/>
          </a:fontRef>
        </xdr:style>
        <xdr:txBody>
          <a:bodyPr vertOverflow="clip" rtlCol="0" anchor="t"/>
          <a:lstStyle/>
          <a:p>
            <a:pPr algn="ctr"/>
            <a:r>
              <a:rPr lang="en-ZA" sz="1100" b="1">
                <a:solidFill>
                  <a:schemeClr val="tx1"/>
                </a:solidFill>
              </a:rPr>
              <a:t>NAVIGATION BAR</a:t>
            </a:r>
          </a:p>
        </xdr:txBody>
      </xdr:sp>
      <xdr:sp macro="[1]!Open_Water" textlink="">
        <xdr:nvSpPr>
          <xdr:cNvPr id="8" name="Rounded Rectangle 7">
            <a:hlinkClick xmlns:r="http://schemas.openxmlformats.org/officeDocument/2006/relationships" r:id="rId5" tooltip="Click to Input Demand Data"/>
          </xdr:cNvPr>
          <xdr:cNvSpPr/>
        </xdr:nvSpPr>
        <xdr:spPr>
          <a:xfrm>
            <a:off x="10361134" y="607130"/>
            <a:ext cx="1247222" cy="54126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sp macro="[1]!Open_Water" textlink="">
        <xdr:nvSpPr>
          <xdr:cNvPr id="9" name="Rounded Rectangle 8">
            <a:hlinkClick xmlns:r="http://schemas.openxmlformats.org/officeDocument/2006/relationships" r:id="rId6" tooltip="Click to Input Cost Data"/>
          </xdr:cNvPr>
          <xdr:cNvSpPr/>
        </xdr:nvSpPr>
        <xdr:spPr>
          <a:xfrm>
            <a:off x="10361134" y="1212779"/>
            <a:ext cx="1247222" cy="536241"/>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sp macro="[1]!Open_Water" textlink="">
        <xdr:nvSpPr>
          <xdr:cNvPr id="10" name="Rounded Rectangle 9">
            <a:hlinkClick xmlns:r="http://schemas.openxmlformats.org/officeDocument/2006/relationships" r:id="rId7" tooltip="Click to View Primary Baseline Tariff"/>
          </xdr:cNvPr>
          <xdr:cNvSpPr/>
        </xdr:nvSpPr>
        <xdr:spPr>
          <a:xfrm>
            <a:off x="10361134" y="1804693"/>
            <a:ext cx="1247222" cy="532846"/>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sp macro="[1]!Open_Water" textlink="">
        <xdr:nvSpPr>
          <xdr:cNvPr id="11" name="Rounded Rectangle 10">
            <a:hlinkClick xmlns:r="http://schemas.openxmlformats.org/officeDocument/2006/relationships" r:id="rId8" tooltip="Click to View Revised Baseline Tariff"/>
          </xdr:cNvPr>
          <xdr:cNvSpPr/>
        </xdr:nvSpPr>
        <xdr:spPr>
          <a:xfrm>
            <a:off x="10361134" y="2998941"/>
            <a:ext cx="1247222" cy="525000"/>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Revised Tariff</a:t>
            </a:r>
          </a:p>
        </xdr:txBody>
      </xdr:sp>
      <xdr:sp macro="[1]!Open_Water" textlink="">
        <xdr:nvSpPr>
          <xdr:cNvPr id="12" name="Rounded Rectangle 11">
            <a:hlinkClick xmlns:r="http://schemas.openxmlformats.org/officeDocument/2006/relationships" r:id="rId9" tooltip="Click to Test Tariff Affordability"/>
          </xdr:cNvPr>
          <xdr:cNvSpPr/>
        </xdr:nvSpPr>
        <xdr:spPr>
          <a:xfrm>
            <a:off x="10361134" y="3599550"/>
            <a:ext cx="1247222" cy="530298"/>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sp macro="[1]!Open_Water" textlink="">
        <xdr:nvSpPr>
          <xdr:cNvPr id="13" name="Rounded Rectangle 12">
            <a:hlinkClick xmlns:r="http://schemas.openxmlformats.org/officeDocument/2006/relationships" r:id="rId10" tooltip="Click to get Help"/>
          </xdr:cNvPr>
          <xdr:cNvSpPr/>
        </xdr:nvSpPr>
        <xdr:spPr>
          <a:xfrm>
            <a:off x="10361134" y="4192338"/>
            <a:ext cx="1247222" cy="528175"/>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INSTRUCTIONS</a:t>
            </a:r>
          </a:p>
        </xdr:txBody>
      </xdr:sp>
      <xdr:sp macro="[1]!Open_Water" textlink="">
        <xdr:nvSpPr>
          <xdr:cNvPr id="14" name="Rounded Rectangle 13">
            <a:hlinkClick xmlns:r="http://schemas.openxmlformats.org/officeDocument/2006/relationships" r:id="rId11" tooltip="Click to go back to Menu"/>
          </xdr:cNvPr>
          <xdr:cNvSpPr/>
        </xdr:nvSpPr>
        <xdr:spPr>
          <a:xfrm>
            <a:off x="10361134" y="4794499"/>
            <a:ext cx="1247222" cy="52675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MENU</a:t>
            </a:r>
          </a:p>
        </xdr:txBody>
      </xdr:sp>
      <xdr:sp macro="[0]!Print_Summary_Instructions" textlink="">
        <xdr:nvSpPr>
          <xdr:cNvPr id="15" name="Rounded Rectangle 14"/>
          <xdr:cNvSpPr/>
        </xdr:nvSpPr>
        <xdr:spPr>
          <a:xfrm>
            <a:off x="10368958" y="5384475"/>
            <a:ext cx="1247222" cy="528340"/>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Print This Form</a:t>
            </a:r>
          </a:p>
        </xdr:txBody>
      </xdr:sp>
      <xdr:sp macro="" textlink="">
        <xdr:nvSpPr>
          <xdr:cNvPr id="17" name="Rounded Rectangle 16">
            <a:hlinkClick xmlns:r="http://schemas.openxmlformats.org/officeDocument/2006/relationships" r:id="rId12" tooltip="Click to Answer Strategic Decisions"/>
          </xdr:cNvPr>
          <xdr:cNvSpPr/>
        </xdr:nvSpPr>
        <xdr:spPr>
          <a:xfrm>
            <a:off x="10370343" y="2393156"/>
            <a:ext cx="1253331"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154782</xdr:colOff>
      <xdr:row>0</xdr:row>
      <xdr:rowOff>119061</xdr:rowOff>
    </xdr:from>
    <xdr:to>
      <xdr:col>12</xdr:col>
      <xdr:colOff>211103</xdr:colOff>
      <xdr:row>28</xdr:row>
      <xdr:rowOff>190500</xdr:rowOff>
    </xdr:to>
    <xdr:grpSp>
      <xdr:nvGrpSpPr>
        <xdr:cNvPr id="16" name="Group 15"/>
        <xdr:cNvGrpSpPr/>
      </xdr:nvGrpSpPr>
      <xdr:grpSpPr>
        <a:xfrm>
          <a:off x="9322595" y="119061"/>
          <a:ext cx="1592227" cy="6048377"/>
          <a:chOff x="9322595" y="119061"/>
          <a:chExt cx="1592227" cy="5857877"/>
        </a:xfrm>
      </xdr:grpSpPr>
      <xdr:sp macro="" textlink="">
        <xdr:nvSpPr>
          <xdr:cNvPr id="2" name="Rounded Rectangle 1"/>
          <xdr:cNvSpPr/>
        </xdr:nvSpPr>
        <xdr:spPr>
          <a:xfrm>
            <a:off x="9322595" y="119061"/>
            <a:ext cx="1592227" cy="5857877"/>
          </a:xfrm>
          <a:prstGeom prst="roundRect">
            <a:avLst/>
          </a:prstGeom>
          <a:solidFill>
            <a:schemeClr val="bg2">
              <a:lumMod val="75000"/>
            </a:schemeClr>
          </a:solidFill>
          <a:ln w="25400">
            <a:solidFill>
              <a:schemeClr val="bg1"/>
            </a:solidFill>
          </a:ln>
        </xdr:spPr>
        <xdr:style>
          <a:lnRef idx="1">
            <a:schemeClr val="accent3"/>
          </a:lnRef>
          <a:fillRef idx="3">
            <a:schemeClr val="accent3"/>
          </a:fillRef>
          <a:effectRef idx="2">
            <a:schemeClr val="accent3"/>
          </a:effectRef>
          <a:fontRef idx="minor">
            <a:schemeClr val="lt1"/>
          </a:fontRef>
        </xdr:style>
        <xdr:txBody>
          <a:bodyPr vertOverflow="clip" rtlCol="0" anchor="t"/>
          <a:lstStyle/>
          <a:p>
            <a:pPr algn="ctr"/>
            <a:r>
              <a:rPr lang="en-ZA" sz="1100" b="1">
                <a:solidFill>
                  <a:schemeClr val="tx1"/>
                </a:solidFill>
              </a:rPr>
              <a:t>NAVIGATION BAR</a:t>
            </a:r>
          </a:p>
        </xdr:txBody>
      </xdr:sp>
      <xdr:sp macro="[1]!Open_Water" textlink="">
        <xdr:nvSpPr>
          <xdr:cNvPr id="3" name="Rounded Rectangle 2">
            <a:hlinkClick xmlns:r="http://schemas.openxmlformats.org/officeDocument/2006/relationships" r:id="rId1" tooltip="Click to Input Demand Data"/>
          </xdr:cNvPr>
          <xdr:cNvSpPr/>
        </xdr:nvSpPr>
        <xdr:spPr>
          <a:xfrm>
            <a:off x="9490483" y="499975"/>
            <a:ext cx="1238536" cy="536500"/>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sp macro="[1]!Open_Water" textlink="">
        <xdr:nvSpPr>
          <xdr:cNvPr id="4" name="Rounded Rectangle 3">
            <a:hlinkClick xmlns:r="http://schemas.openxmlformats.org/officeDocument/2006/relationships" r:id="rId2" tooltip="Click to Input Cost Data"/>
          </xdr:cNvPr>
          <xdr:cNvSpPr/>
        </xdr:nvSpPr>
        <xdr:spPr>
          <a:xfrm>
            <a:off x="9490483" y="1109073"/>
            <a:ext cx="1238536" cy="53409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sp macro="[1]!Open_Water" textlink="">
        <xdr:nvSpPr>
          <xdr:cNvPr id="5" name="Rounded Rectangle 4">
            <a:hlinkClick xmlns:r="http://schemas.openxmlformats.org/officeDocument/2006/relationships" r:id="rId3" tooltip="Click to View Primary Baseline Tariff"/>
          </xdr:cNvPr>
          <xdr:cNvSpPr/>
        </xdr:nvSpPr>
        <xdr:spPr>
          <a:xfrm>
            <a:off x="9490483" y="1710045"/>
            <a:ext cx="1238536" cy="524535"/>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sp macro="[1]!Open_Water" textlink="">
        <xdr:nvSpPr>
          <xdr:cNvPr id="7" name="Rounded Rectangle 6">
            <a:hlinkClick xmlns:r="http://schemas.openxmlformats.org/officeDocument/2006/relationships" r:id="rId4" tooltip="Click to Test Tariff Affordability"/>
          </xdr:cNvPr>
          <xdr:cNvSpPr/>
        </xdr:nvSpPr>
        <xdr:spPr>
          <a:xfrm>
            <a:off x="9490483" y="3505637"/>
            <a:ext cx="1238536" cy="52077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sp macro="[1]!Open_Water" textlink="">
        <xdr:nvSpPr>
          <xdr:cNvPr id="8" name="Rounded Rectangle 7">
            <a:hlinkClick xmlns:r="http://schemas.openxmlformats.org/officeDocument/2006/relationships" r:id="rId5" tooltip="Click to get Help"/>
          </xdr:cNvPr>
          <xdr:cNvSpPr/>
        </xdr:nvSpPr>
        <xdr:spPr>
          <a:xfrm>
            <a:off x="9490483" y="4100660"/>
            <a:ext cx="1238536" cy="52896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INSTRUCTIONS</a:t>
            </a:r>
          </a:p>
        </xdr:txBody>
      </xdr:sp>
      <xdr:sp macro="[1]!Open_Water" textlink="">
        <xdr:nvSpPr>
          <xdr:cNvPr id="9" name="Rounded Rectangle 8">
            <a:hlinkClick xmlns:r="http://schemas.openxmlformats.org/officeDocument/2006/relationships" r:id="rId6" tooltip="Click to go to Menu"/>
          </xdr:cNvPr>
          <xdr:cNvSpPr/>
        </xdr:nvSpPr>
        <xdr:spPr>
          <a:xfrm>
            <a:off x="9490483" y="4703615"/>
            <a:ext cx="1238536" cy="52675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MENU</a:t>
            </a:r>
          </a:p>
        </xdr:txBody>
      </xdr:sp>
      <xdr:sp macro="[0]!Print_Data_Capture_Demand" textlink="">
        <xdr:nvSpPr>
          <xdr:cNvPr id="10" name="Rounded Rectangle 9"/>
          <xdr:cNvSpPr/>
        </xdr:nvSpPr>
        <xdr:spPr>
          <a:xfrm>
            <a:off x="9498307" y="5295177"/>
            <a:ext cx="1238536" cy="521524"/>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Print This Form</a:t>
            </a:r>
          </a:p>
        </xdr:txBody>
      </xdr:sp>
      <xdr:sp macro="[1]!Open_Water" textlink="">
        <xdr:nvSpPr>
          <xdr:cNvPr id="11" name="Rounded Rectangle 10">
            <a:hlinkClick xmlns:r="http://schemas.openxmlformats.org/officeDocument/2006/relationships" r:id="rId7" tooltip="Click to View Revised Baseline Tariff"/>
          </xdr:cNvPr>
          <xdr:cNvSpPr/>
        </xdr:nvSpPr>
        <xdr:spPr>
          <a:xfrm>
            <a:off x="9477375" y="2903691"/>
            <a:ext cx="1247222" cy="525000"/>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Revised Tariff</a:t>
            </a:r>
          </a:p>
        </xdr:txBody>
      </xdr:sp>
      <xdr:sp macro="" textlink="">
        <xdr:nvSpPr>
          <xdr:cNvPr id="13" name="Rounded Rectangle 12">
            <a:hlinkClick xmlns:r="http://schemas.openxmlformats.org/officeDocument/2006/relationships" r:id="rId8" tooltip="Click to Answer Strategic Decisions"/>
          </xdr:cNvPr>
          <xdr:cNvSpPr/>
        </xdr:nvSpPr>
        <xdr:spPr>
          <a:xfrm>
            <a:off x="9486584" y="2297906"/>
            <a:ext cx="1253331"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500806</xdr:colOff>
      <xdr:row>0</xdr:row>
      <xdr:rowOff>190497</xdr:rowOff>
    </xdr:from>
    <xdr:to>
      <xdr:col>7</xdr:col>
      <xdr:colOff>983792</xdr:colOff>
      <xdr:row>23</xdr:row>
      <xdr:rowOff>95248</xdr:rowOff>
    </xdr:to>
    <xdr:grpSp>
      <xdr:nvGrpSpPr>
        <xdr:cNvPr id="17" name="Group 16"/>
        <xdr:cNvGrpSpPr/>
      </xdr:nvGrpSpPr>
      <xdr:grpSpPr>
        <a:xfrm>
          <a:off x="8477994" y="190497"/>
          <a:ext cx="1530736" cy="5810251"/>
          <a:chOff x="8175577" y="226218"/>
          <a:chExt cx="1583123" cy="5810251"/>
        </a:xfrm>
      </xdr:grpSpPr>
      <xdr:sp macro="" textlink="">
        <xdr:nvSpPr>
          <xdr:cNvPr id="2" name="Rounded Rectangle 1"/>
          <xdr:cNvSpPr/>
        </xdr:nvSpPr>
        <xdr:spPr>
          <a:xfrm>
            <a:off x="8175577" y="226218"/>
            <a:ext cx="1583123" cy="5810251"/>
          </a:xfrm>
          <a:prstGeom prst="roundRect">
            <a:avLst/>
          </a:prstGeom>
          <a:solidFill>
            <a:schemeClr val="bg2">
              <a:lumMod val="75000"/>
            </a:schemeClr>
          </a:solidFill>
          <a:ln w="25400">
            <a:solidFill>
              <a:schemeClr val="bg1"/>
            </a:solidFill>
          </a:ln>
        </xdr:spPr>
        <xdr:style>
          <a:lnRef idx="1">
            <a:schemeClr val="accent3"/>
          </a:lnRef>
          <a:fillRef idx="3">
            <a:schemeClr val="accent3"/>
          </a:fillRef>
          <a:effectRef idx="2">
            <a:schemeClr val="accent3"/>
          </a:effectRef>
          <a:fontRef idx="minor">
            <a:schemeClr val="lt1"/>
          </a:fontRef>
        </xdr:style>
        <xdr:txBody>
          <a:bodyPr vertOverflow="clip" rtlCol="0" anchor="t"/>
          <a:lstStyle/>
          <a:p>
            <a:pPr algn="ctr"/>
            <a:r>
              <a:rPr lang="en-ZA" sz="1100" b="1">
                <a:solidFill>
                  <a:schemeClr val="tx1"/>
                </a:solidFill>
              </a:rPr>
              <a:t>NAVIGATION BAR</a:t>
            </a:r>
          </a:p>
        </xdr:txBody>
      </xdr:sp>
      <xdr:sp macro="[1]!Open_Water" textlink="">
        <xdr:nvSpPr>
          <xdr:cNvPr id="3" name="Rounded Rectangle 2">
            <a:hlinkClick xmlns:r="http://schemas.openxmlformats.org/officeDocument/2006/relationships" r:id="rId1" tooltip="Click to Input Demand Data"/>
          </xdr:cNvPr>
          <xdr:cNvSpPr/>
        </xdr:nvSpPr>
        <xdr:spPr>
          <a:xfrm>
            <a:off x="8343465" y="594523"/>
            <a:ext cx="1236436" cy="543504"/>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sp macro="[1]!Open_Water" textlink="">
        <xdr:nvSpPr>
          <xdr:cNvPr id="5" name="Rounded Rectangle 4">
            <a:hlinkClick xmlns:r="http://schemas.openxmlformats.org/officeDocument/2006/relationships" r:id="rId2" tooltip="Click to Input Cost Data"/>
          </xdr:cNvPr>
          <xdr:cNvSpPr/>
        </xdr:nvSpPr>
        <xdr:spPr>
          <a:xfrm>
            <a:off x="8343465" y="1206422"/>
            <a:ext cx="1236436" cy="520086"/>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sp macro="[1]!Open_Water" textlink="">
        <xdr:nvSpPr>
          <xdr:cNvPr id="6" name="Rounded Rectangle 5">
            <a:hlinkClick xmlns:r="http://schemas.openxmlformats.org/officeDocument/2006/relationships" r:id="rId3" tooltip="Click to View Primary Baseline Tariff"/>
          </xdr:cNvPr>
          <xdr:cNvSpPr/>
        </xdr:nvSpPr>
        <xdr:spPr>
          <a:xfrm>
            <a:off x="8343465" y="1793387"/>
            <a:ext cx="1236436" cy="516424"/>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sp macro="[1]!Open_Water" textlink="">
        <xdr:nvSpPr>
          <xdr:cNvPr id="10" name="Rounded Rectangle 9">
            <a:hlinkClick xmlns:r="http://schemas.openxmlformats.org/officeDocument/2006/relationships" r:id="rId4" tooltip="Click to Test Tariff Affordability"/>
          </xdr:cNvPr>
          <xdr:cNvSpPr/>
        </xdr:nvSpPr>
        <xdr:spPr>
          <a:xfrm>
            <a:off x="8343465" y="3584776"/>
            <a:ext cx="1236436" cy="53477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sp macro="[1]!Open_Water" textlink="">
        <xdr:nvSpPr>
          <xdr:cNvPr id="11" name="Rounded Rectangle 10">
            <a:hlinkClick xmlns:r="http://schemas.openxmlformats.org/officeDocument/2006/relationships" r:id="rId5" tooltip="Click to get Help"/>
          </xdr:cNvPr>
          <xdr:cNvSpPr/>
        </xdr:nvSpPr>
        <xdr:spPr>
          <a:xfrm>
            <a:off x="8343465" y="4193550"/>
            <a:ext cx="1236436" cy="52292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INSTRUCTIONS</a:t>
            </a:r>
          </a:p>
        </xdr:txBody>
      </xdr:sp>
      <xdr:sp macro="[1]!Open_Water" textlink="">
        <xdr:nvSpPr>
          <xdr:cNvPr id="12" name="Rounded Rectangle 11">
            <a:hlinkClick xmlns:r="http://schemas.openxmlformats.org/officeDocument/2006/relationships" r:id="rId6" tooltip="Click to go to Menu"/>
          </xdr:cNvPr>
          <xdr:cNvSpPr/>
        </xdr:nvSpPr>
        <xdr:spPr>
          <a:xfrm>
            <a:off x="8343465" y="4775530"/>
            <a:ext cx="1236436" cy="52066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MENU</a:t>
            </a:r>
          </a:p>
        </xdr:txBody>
      </xdr:sp>
      <xdr:sp macro="[0]!Print_Data_Capture_Costs" textlink="">
        <xdr:nvSpPr>
          <xdr:cNvPr id="14" name="Rounded Rectangle 13"/>
          <xdr:cNvSpPr/>
        </xdr:nvSpPr>
        <xdr:spPr>
          <a:xfrm>
            <a:off x="8351289" y="5353165"/>
            <a:ext cx="1236436" cy="51536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Print This Form</a:t>
            </a:r>
          </a:p>
        </xdr:txBody>
      </xdr:sp>
      <xdr:sp macro="[1]!Open_Water" textlink="">
        <xdr:nvSpPr>
          <xdr:cNvPr id="13" name="Rounded Rectangle 12">
            <a:hlinkClick xmlns:r="http://schemas.openxmlformats.org/officeDocument/2006/relationships" r:id="rId7" tooltip="Click to View Revised Baseline Tariff"/>
          </xdr:cNvPr>
          <xdr:cNvSpPr/>
        </xdr:nvSpPr>
        <xdr:spPr>
          <a:xfrm>
            <a:off x="8346280" y="2987035"/>
            <a:ext cx="1247222" cy="525000"/>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Revised Tariff</a:t>
            </a:r>
          </a:p>
        </xdr:txBody>
      </xdr:sp>
      <xdr:sp macro="" textlink="">
        <xdr:nvSpPr>
          <xdr:cNvPr id="16" name="Rounded Rectangle 15">
            <a:hlinkClick xmlns:r="http://schemas.openxmlformats.org/officeDocument/2006/relationships" r:id="rId8" tooltip="Click to Answer Strategic Decisions"/>
          </xdr:cNvPr>
          <xdr:cNvSpPr/>
        </xdr:nvSpPr>
        <xdr:spPr>
          <a:xfrm>
            <a:off x="8343583" y="2381250"/>
            <a:ext cx="1253331"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431800</xdr:colOff>
      <xdr:row>0</xdr:row>
      <xdr:rowOff>279400</xdr:rowOff>
    </xdr:from>
    <xdr:to>
      <xdr:col>8</xdr:col>
      <xdr:colOff>215900</xdr:colOff>
      <xdr:row>17</xdr:row>
      <xdr:rowOff>0</xdr:rowOff>
    </xdr:to>
    <xdr:grpSp>
      <xdr:nvGrpSpPr>
        <xdr:cNvPr id="13" name="Group 12"/>
        <xdr:cNvGrpSpPr/>
      </xdr:nvGrpSpPr>
      <xdr:grpSpPr>
        <a:xfrm>
          <a:off x="5905500" y="279400"/>
          <a:ext cx="1727200" cy="5892800"/>
          <a:chOff x="6019800" y="292100"/>
          <a:chExt cx="1727200" cy="5892800"/>
        </a:xfrm>
      </xdr:grpSpPr>
      <xdr:sp macro="" textlink="">
        <xdr:nvSpPr>
          <xdr:cNvPr id="6" name="Rounded Rectangle 5"/>
          <xdr:cNvSpPr/>
        </xdr:nvSpPr>
        <xdr:spPr>
          <a:xfrm>
            <a:off x="6019800" y="292100"/>
            <a:ext cx="1727200" cy="5892800"/>
          </a:xfrm>
          <a:prstGeom prst="roundRect">
            <a:avLst/>
          </a:prstGeom>
          <a:solidFill>
            <a:schemeClr val="bg2">
              <a:lumMod val="75000"/>
            </a:schemeClr>
          </a:solidFill>
          <a:ln w="25400">
            <a:solidFill>
              <a:schemeClr val="bg1"/>
            </a:solidFill>
          </a:ln>
        </xdr:spPr>
        <xdr:style>
          <a:lnRef idx="1">
            <a:schemeClr val="accent3"/>
          </a:lnRef>
          <a:fillRef idx="3">
            <a:schemeClr val="accent3"/>
          </a:fillRef>
          <a:effectRef idx="2">
            <a:schemeClr val="accent3"/>
          </a:effectRef>
          <a:fontRef idx="minor">
            <a:schemeClr val="lt1"/>
          </a:fontRef>
        </xdr:style>
        <xdr:txBody>
          <a:bodyPr vertOverflow="clip" rtlCol="0" anchor="t"/>
          <a:lstStyle/>
          <a:p>
            <a:pPr algn="ctr"/>
            <a:r>
              <a:rPr lang="en-ZA" sz="1100" b="1">
                <a:solidFill>
                  <a:schemeClr val="tx1"/>
                </a:solidFill>
              </a:rPr>
              <a:t>NAVIGATION BAR</a:t>
            </a:r>
          </a:p>
        </xdr:txBody>
      </xdr:sp>
      <xdr:sp macro="[1]!Open_Water" textlink="">
        <xdr:nvSpPr>
          <xdr:cNvPr id="7" name="Rounded Rectangle 6">
            <a:hlinkClick xmlns:r="http://schemas.openxmlformats.org/officeDocument/2006/relationships" r:id="rId1" tooltip="Click to Input Demand Data"/>
          </xdr:cNvPr>
          <xdr:cNvSpPr/>
        </xdr:nvSpPr>
        <xdr:spPr>
          <a:xfrm>
            <a:off x="6239984" y="684918"/>
            <a:ext cx="1251984" cy="536500"/>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sp macro="[1]!Open_Water" textlink="">
        <xdr:nvSpPr>
          <xdr:cNvPr id="9" name="Rounded Rectangle 8">
            <a:hlinkClick xmlns:r="http://schemas.openxmlformats.org/officeDocument/2006/relationships" r:id="rId2" tooltip="Click to Input Cost Data"/>
          </xdr:cNvPr>
          <xdr:cNvSpPr/>
        </xdr:nvSpPr>
        <xdr:spPr>
          <a:xfrm>
            <a:off x="6239984" y="1285804"/>
            <a:ext cx="1251984" cy="53782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sp macro="[1]!Open_Water" textlink="">
        <xdr:nvSpPr>
          <xdr:cNvPr id="10" name="Rounded Rectangle 9">
            <a:hlinkClick xmlns:r="http://schemas.openxmlformats.org/officeDocument/2006/relationships" r:id="rId3" tooltip="Click to View Primary Baseline Tariff"/>
          </xdr:cNvPr>
          <xdr:cNvSpPr/>
        </xdr:nvSpPr>
        <xdr:spPr>
          <a:xfrm>
            <a:off x="6239984" y="1904706"/>
            <a:ext cx="1251984" cy="528083"/>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sp macro="[1]!Open_Water" textlink="">
        <xdr:nvSpPr>
          <xdr:cNvPr id="14" name="Rounded Rectangle 13">
            <a:hlinkClick xmlns:r="http://schemas.openxmlformats.org/officeDocument/2006/relationships" r:id="rId4" tooltip="Click to Test Tariff Affordability"/>
          </xdr:cNvPr>
          <xdr:cNvSpPr/>
        </xdr:nvSpPr>
        <xdr:spPr>
          <a:xfrm>
            <a:off x="6252684" y="3713863"/>
            <a:ext cx="1251984" cy="530298"/>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sp macro="[1]!Open_Water" textlink="">
        <xdr:nvSpPr>
          <xdr:cNvPr id="15" name="Rounded Rectangle 14">
            <a:hlinkClick xmlns:r="http://schemas.openxmlformats.org/officeDocument/2006/relationships" r:id="rId5" tooltip="Click to get Help"/>
          </xdr:cNvPr>
          <xdr:cNvSpPr/>
        </xdr:nvSpPr>
        <xdr:spPr>
          <a:xfrm>
            <a:off x="6252684" y="4306651"/>
            <a:ext cx="1251984" cy="52896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INSTRUCTIONS</a:t>
            </a:r>
          </a:p>
        </xdr:txBody>
      </xdr:sp>
      <xdr:sp macro="[1]!Open_Water" textlink="">
        <xdr:nvSpPr>
          <xdr:cNvPr id="16" name="Rounded Rectangle 15">
            <a:hlinkClick xmlns:r="http://schemas.openxmlformats.org/officeDocument/2006/relationships" r:id="rId6" tooltip="Click to go back to Menu"/>
          </xdr:cNvPr>
          <xdr:cNvSpPr/>
        </xdr:nvSpPr>
        <xdr:spPr>
          <a:xfrm>
            <a:off x="6252684" y="4896906"/>
            <a:ext cx="1251984" cy="52675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MENU</a:t>
            </a:r>
          </a:p>
        </xdr:txBody>
      </xdr:sp>
      <xdr:sp macro="[0]!Print_Primary_Baseline_Tariff" textlink="">
        <xdr:nvSpPr>
          <xdr:cNvPr id="18" name="Rounded Rectangle 17"/>
          <xdr:cNvSpPr/>
        </xdr:nvSpPr>
        <xdr:spPr>
          <a:xfrm>
            <a:off x="6260508" y="5488469"/>
            <a:ext cx="1251984" cy="52675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Print This Form</a:t>
            </a:r>
          </a:p>
        </xdr:txBody>
      </xdr:sp>
      <xdr:sp macro="[1]!Open_Water" textlink="">
        <xdr:nvSpPr>
          <xdr:cNvPr id="11" name="Rounded Rectangle 10">
            <a:hlinkClick xmlns:r="http://schemas.openxmlformats.org/officeDocument/2006/relationships" r:id="rId7" tooltip="Click to View Revised Baseline Tariff"/>
          </xdr:cNvPr>
          <xdr:cNvSpPr/>
        </xdr:nvSpPr>
        <xdr:spPr>
          <a:xfrm>
            <a:off x="6248400" y="3120385"/>
            <a:ext cx="1247222" cy="525000"/>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Revised Tariff</a:t>
            </a:r>
          </a:p>
        </xdr:txBody>
      </xdr:sp>
      <xdr:sp macro="" textlink="">
        <xdr:nvSpPr>
          <xdr:cNvPr id="12" name="Rounded Rectangle 11">
            <a:hlinkClick xmlns:r="http://schemas.openxmlformats.org/officeDocument/2006/relationships" r:id="rId8" tooltip="Click to Answer Strategic Decisions"/>
          </xdr:cNvPr>
          <xdr:cNvSpPr/>
        </xdr:nvSpPr>
        <xdr:spPr>
          <a:xfrm>
            <a:off x="6244909" y="2514600"/>
            <a:ext cx="1253331"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grpSp>
    <xdr:clientData/>
  </xdr:twoCellAnchor>
  <xdr:twoCellAnchor editAs="absolute">
    <xdr:from>
      <xdr:col>1</xdr:col>
      <xdr:colOff>38100</xdr:colOff>
      <xdr:row>6</xdr:row>
      <xdr:rowOff>0</xdr:rowOff>
    </xdr:from>
    <xdr:to>
      <xdr:col>1</xdr:col>
      <xdr:colOff>404158</xdr:colOff>
      <xdr:row>6</xdr:row>
      <xdr:rowOff>369794</xdr:rowOff>
    </xdr:to>
    <xdr:pic>
      <xdr:nvPicPr>
        <xdr:cNvPr id="17" name="Picture 16" descr="thumbs_126199-simple-black-square-icon-alphanumeric-information3-sc49.bmp">
          <a:hlinkClick xmlns:r="http://schemas.openxmlformats.org/officeDocument/2006/relationships" r:id="rId9" tooltip="Click for Detail"/>
        </xdr:cNvPr>
        <xdr:cNvPicPr>
          <a:picLocks noChangeAspect="1"/>
        </xdr:cNvPicPr>
      </xdr:nvPicPr>
      <xdr:blipFill>
        <a:blip xmlns:r="http://schemas.openxmlformats.org/officeDocument/2006/relationships" r:embed="rId10" cstate="print"/>
        <a:stretch>
          <a:fillRect/>
        </a:stretch>
      </xdr:blipFill>
      <xdr:spPr>
        <a:xfrm>
          <a:off x="482600" y="2044700"/>
          <a:ext cx="366058" cy="369794"/>
        </a:xfrm>
        <a:prstGeom prst="rect">
          <a:avLst/>
        </a:prstGeom>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11</xdr:col>
      <xdr:colOff>120764</xdr:colOff>
      <xdr:row>1</xdr:row>
      <xdr:rowOff>23812</xdr:rowOff>
    </xdr:from>
    <xdr:to>
      <xdr:col>13</xdr:col>
      <xdr:colOff>406706</xdr:colOff>
      <xdr:row>18</xdr:row>
      <xdr:rowOff>154780</xdr:rowOff>
    </xdr:to>
    <xdr:grpSp>
      <xdr:nvGrpSpPr>
        <xdr:cNvPr id="19" name="Group 18"/>
        <xdr:cNvGrpSpPr/>
      </xdr:nvGrpSpPr>
      <xdr:grpSpPr>
        <a:xfrm>
          <a:off x="11217389" y="214312"/>
          <a:ext cx="1571817" cy="6572249"/>
          <a:chOff x="10610170" y="250031"/>
          <a:chExt cx="1571817" cy="5976937"/>
        </a:xfrm>
      </xdr:grpSpPr>
      <xdr:sp macro="" textlink="">
        <xdr:nvSpPr>
          <xdr:cNvPr id="3" name="Rounded Rectangle 2"/>
          <xdr:cNvSpPr/>
        </xdr:nvSpPr>
        <xdr:spPr>
          <a:xfrm>
            <a:off x="10610170" y="250031"/>
            <a:ext cx="1571817" cy="5976937"/>
          </a:xfrm>
          <a:prstGeom prst="roundRect">
            <a:avLst/>
          </a:prstGeom>
          <a:solidFill>
            <a:schemeClr val="bg2">
              <a:lumMod val="75000"/>
            </a:schemeClr>
          </a:solidFill>
          <a:ln w="25400">
            <a:solidFill>
              <a:schemeClr val="bg1"/>
            </a:solidFill>
          </a:ln>
        </xdr:spPr>
        <xdr:style>
          <a:lnRef idx="1">
            <a:schemeClr val="accent3"/>
          </a:lnRef>
          <a:fillRef idx="3">
            <a:schemeClr val="accent3"/>
          </a:fillRef>
          <a:effectRef idx="2">
            <a:schemeClr val="accent3"/>
          </a:effectRef>
          <a:fontRef idx="minor">
            <a:schemeClr val="lt1"/>
          </a:fontRef>
        </xdr:style>
        <xdr:txBody>
          <a:bodyPr vertOverflow="clip" rtlCol="0" anchor="t"/>
          <a:lstStyle/>
          <a:p>
            <a:pPr algn="ctr"/>
            <a:r>
              <a:rPr lang="en-ZA" sz="1100" b="1">
                <a:solidFill>
                  <a:schemeClr val="tx1"/>
                </a:solidFill>
              </a:rPr>
              <a:t>NAVIGATION BAR</a:t>
            </a:r>
          </a:p>
        </xdr:txBody>
      </xdr:sp>
      <xdr:sp macro="" textlink="">
        <xdr:nvSpPr>
          <xdr:cNvPr id="4" name="Rounded Rectangle 3">
            <a:hlinkClick xmlns:r="http://schemas.openxmlformats.org/officeDocument/2006/relationships" r:id="rId1" tooltip="Click to Input Demand Data"/>
          </xdr:cNvPr>
          <xdr:cNvSpPr/>
        </xdr:nvSpPr>
        <xdr:spPr>
          <a:xfrm>
            <a:off x="10777383" y="701818"/>
            <a:ext cx="1235935" cy="540288"/>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sp macro="" textlink="">
        <xdr:nvSpPr>
          <xdr:cNvPr id="6" name="Rounded Rectangle 5">
            <a:hlinkClick xmlns:r="http://schemas.openxmlformats.org/officeDocument/2006/relationships" r:id="rId2" tooltip="Click to Input Cost Data"/>
          </xdr:cNvPr>
          <xdr:cNvSpPr/>
        </xdr:nvSpPr>
        <xdr:spPr>
          <a:xfrm>
            <a:off x="10777383" y="1312761"/>
            <a:ext cx="1235935" cy="541627"/>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sp macro="" textlink="">
        <xdr:nvSpPr>
          <xdr:cNvPr id="7" name="Rounded Rectangle 6">
            <a:hlinkClick xmlns:r="http://schemas.openxmlformats.org/officeDocument/2006/relationships" r:id="rId3" tooltip="Click to View Primary Baseline Tariff"/>
          </xdr:cNvPr>
          <xdr:cNvSpPr/>
        </xdr:nvSpPr>
        <xdr:spPr>
          <a:xfrm>
            <a:off x="10777383" y="1910454"/>
            <a:ext cx="1235935" cy="53181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sp macro="" textlink="">
        <xdr:nvSpPr>
          <xdr:cNvPr id="9" name="Rounded Rectangle 8">
            <a:hlinkClick xmlns:r="http://schemas.openxmlformats.org/officeDocument/2006/relationships" r:id="rId4" tooltip="Click to Answer Strategic Decisions"/>
          </xdr:cNvPr>
          <xdr:cNvSpPr/>
        </xdr:nvSpPr>
        <xdr:spPr>
          <a:xfrm>
            <a:off x="10777383" y="2509946"/>
            <a:ext cx="1235935" cy="530473"/>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sp macro="" textlink="">
        <xdr:nvSpPr>
          <xdr:cNvPr id="11" name="Rounded Rectangle 10">
            <a:hlinkClick xmlns:r="http://schemas.openxmlformats.org/officeDocument/2006/relationships" r:id="rId5" tooltip="Click to Test Tariff Affordability"/>
          </xdr:cNvPr>
          <xdr:cNvSpPr/>
        </xdr:nvSpPr>
        <xdr:spPr>
          <a:xfrm>
            <a:off x="10777383" y="3701598"/>
            <a:ext cx="1235935" cy="53404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sp macro="" textlink="">
        <xdr:nvSpPr>
          <xdr:cNvPr id="12" name="Rounded Rectangle 11">
            <a:hlinkClick xmlns:r="http://schemas.openxmlformats.org/officeDocument/2006/relationships" r:id="rId6" tooltip="Click to get Help"/>
          </xdr:cNvPr>
          <xdr:cNvSpPr/>
        </xdr:nvSpPr>
        <xdr:spPr>
          <a:xfrm>
            <a:off x="10777383" y="4305270"/>
            <a:ext cx="1235935" cy="532704"/>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INSTRUCTIONS</a:t>
            </a:r>
          </a:p>
        </xdr:txBody>
      </xdr:sp>
      <xdr:sp macro="" textlink="">
        <xdr:nvSpPr>
          <xdr:cNvPr id="13" name="Rounded Rectangle 12">
            <a:hlinkClick xmlns:r="http://schemas.openxmlformats.org/officeDocument/2006/relationships" r:id="rId7" tooltip="Click to go back to Menu"/>
          </xdr:cNvPr>
          <xdr:cNvSpPr/>
        </xdr:nvSpPr>
        <xdr:spPr>
          <a:xfrm>
            <a:off x="10777383" y="4912482"/>
            <a:ext cx="1235935" cy="53047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MENU</a:t>
            </a:r>
          </a:p>
        </xdr:txBody>
      </xdr:sp>
      <xdr:sp macro="[0]!Print_Strategic_Decisions" textlink="">
        <xdr:nvSpPr>
          <xdr:cNvPr id="15" name="Rounded Rectangle 14"/>
          <xdr:cNvSpPr/>
        </xdr:nvSpPr>
        <xdr:spPr>
          <a:xfrm>
            <a:off x="10785106" y="5508222"/>
            <a:ext cx="1235935" cy="53047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Print This Form</a:t>
            </a:r>
          </a:p>
        </xdr:txBody>
      </xdr:sp>
      <xdr:sp macro="" textlink="">
        <xdr:nvSpPr>
          <xdr:cNvPr id="17" name="Rounded Rectangle 16">
            <a:hlinkClick xmlns:r="http://schemas.openxmlformats.org/officeDocument/2006/relationships" r:id="rId8" tooltip="Click to Test Revised Baseline Tariff"/>
          </xdr:cNvPr>
          <xdr:cNvSpPr/>
        </xdr:nvSpPr>
        <xdr:spPr>
          <a:xfrm>
            <a:off x="10775156" y="3107531"/>
            <a:ext cx="1235935" cy="53404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 Tariff</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495300</xdr:colOff>
      <xdr:row>0</xdr:row>
      <xdr:rowOff>266700</xdr:rowOff>
    </xdr:from>
    <xdr:to>
      <xdr:col>8</xdr:col>
      <xdr:colOff>144428</xdr:colOff>
      <xdr:row>16</xdr:row>
      <xdr:rowOff>177800</xdr:rowOff>
    </xdr:to>
    <xdr:grpSp>
      <xdr:nvGrpSpPr>
        <xdr:cNvPr id="13" name="Group 12"/>
        <xdr:cNvGrpSpPr/>
      </xdr:nvGrpSpPr>
      <xdr:grpSpPr>
        <a:xfrm>
          <a:off x="6083300" y="266700"/>
          <a:ext cx="1592228" cy="5892800"/>
          <a:chOff x="6184900" y="292100"/>
          <a:chExt cx="1592228" cy="5892800"/>
        </a:xfrm>
      </xdr:grpSpPr>
      <xdr:sp macro="" textlink="">
        <xdr:nvSpPr>
          <xdr:cNvPr id="3" name="Rounded Rectangle 2"/>
          <xdr:cNvSpPr/>
        </xdr:nvSpPr>
        <xdr:spPr>
          <a:xfrm>
            <a:off x="6184900" y="292100"/>
            <a:ext cx="1592228" cy="5892800"/>
          </a:xfrm>
          <a:prstGeom prst="roundRect">
            <a:avLst/>
          </a:prstGeom>
          <a:solidFill>
            <a:schemeClr val="bg2">
              <a:lumMod val="75000"/>
            </a:schemeClr>
          </a:solidFill>
          <a:ln w="25400">
            <a:solidFill>
              <a:schemeClr val="bg1"/>
            </a:solidFill>
          </a:ln>
        </xdr:spPr>
        <xdr:style>
          <a:lnRef idx="1">
            <a:schemeClr val="accent3"/>
          </a:lnRef>
          <a:fillRef idx="3">
            <a:schemeClr val="accent3"/>
          </a:fillRef>
          <a:effectRef idx="2">
            <a:schemeClr val="accent3"/>
          </a:effectRef>
          <a:fontRef idx="minor">
            <a:schemeClr val="lt1"/>
          </a:fontRef>
        </xdr:style>
        <xdr:txBody>
          <a:bodyPr vertOverflow="clip" rtlCol="0" anchor="t"/>
          <a:lstStyle/>
          <a:p>
            <a:pPr algn="ctr"/>
            <a:r>
              <a:rPr lang="en-ZA" sz="1100" b="1">
                <a:solidFill>
                  <a:schemeClr val="tx1"/>
                </a:solidFill>
              </a:rPr>
              <a:t>NAVIGATION BAR</a:t>
            </a:r>
          </a:p>
        </xdr:txBody>
      </xdr:sp>
      <xdr:sp macro="[1]!Open_Water" textlink="">
        <xdr:nvSpPr>
          <xdr:cNvPr id="4" name="Rounded Rectangle 3">
            <a:hlinkClick xmlns:r="http://schemas.openxmlformats.org/officeDocument/2006/relationships" r:id="rId1" tooltip="Click to Input Demand Data"/>
          </xdr:cNvPr>
          <xdr:cNvSpPr/>
        </xdr:nvSpPr>
        <xdr:spPr>
          <a:xfrm>
            <a:off x="6354284" y="710318"/>
            <a:ext cx="1251984" cy="536500"/>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sp macro="[1]!Open_Water" textlink="">
        <xdr:nvSpPr>
          <xdr:cNvPr id="5" name="Rounded Rectangle 4">
            <a:hlinkClick xmlns:r="http://schemas.openxmlformats.org/officeDocument/2006/relationships" r:id="rId2" tooltip="Click to Input Cost Data"/>
          </xdr:cNvPr>
          <xdr:cNvSpPr/>
        </xdr:nvSpPr>
        <xdr:spPr>
          <a:xfrm>
            <a:off x="6354284" y="1298504"/>
            <a:ext cx="1251984" cy="53782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sp macro="[1]!Open_Water" textlink="">
        <xdr:nvSpPr>
          <xdr:cNvPr id="6" name="Rounded Rectangle 5">
            <a:hlinkClick xmlns:r="http://schemas.openxmlformats.org/officeDocument/2006/relationships" r:id="rId3" tooltip="Click to View Primary Baseline Tariff"/>
          </xdr:cNvPr>
          <xdr:cNvSpPr/>
        </xdr:nvSpPr>
        <xdr:spPr>
          <a:xfrm>
            <a:off x="6354284" y="1892006"/>
            <a:ext cx="1251984" cy="52808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sp macro="[1]!Open_Water" textlink="">
        <xdr:nvSpPr>
          <xdr:cNvPr id="7" name="Rounded Rectangle 6">
            <a:hlinkClick xmlns:r="http://schemas.openxmlformats.org/officeDocument/2006/relationships" r:id="rId4" tooltip="Click to Test Tariff Affordability"/>
          </xdr:cNvPr>
          <xdr:cNvSpPr/>
        </xdr:nvSpPr>
        <xdr:spPr>
          <a:xfrm>
            <a:off x="6354284" y="3701163"/>
            <a:ext cx="1251984" cy="530298"/>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sp macro="[1]!Open_Water" textlink="">
        <xdr:nvSpPr>
          <xdr:cNvPr id="8" name="Rounded Rectangle 7">
            <a:hlinkClick xmlns:r="http://schemas.openxmlformats.org/officeDocument/2006/relationships" r:id="rId5" tooltip="Click to get Help"/>
          </xdr:cNvPr>
          <xdr:cNvSpPr/>
        </xdr:nvSpPr>
        <xdr:spPr>
          <a:xfrm>
            <a:off x="6354284" y="4293951"/>
            <a:ext cx="1251984" cy="52896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INSTRUCTIONS</a:t>
            </a:r>
          </a:p>
        </xdr:txBody>
      </xdr:sp>
      <xdr:sp macro="[1]!Open_Water" textlink="">
        <xdr:nvSpPr>
          <xdr:cNvPr id="9" name="Rounded Rectangle 8">
            <a:hlinkClick xmlns:r="http://schemas.openxmlformats.org/officeDocument/2006/relationships" r:id="rId6" tooltip="Click to go back to Menu"/>
          </xdr:cNvPr>
          <xdr:cNvSpPr/>
        </xdr:nvSpPr>
        <xdr:spPr>
          <a:xfrm>
            <a:off x="6354284" y="4884206"/>
            <a:ext cx="1251984" cy="52675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MENU</a:t>
            </a:r>
          </a:p>
        </xdr:txBody>
      </xdr:sp>
      <xdr:sp macro="[0]!Print_Primary_Baseline_Tariff" textlink="">
        <xdr:nvSpPr>
          <xdr:cNvPr id="10" name="Rounded Rectangle 9"/>
          <xdr:cNvSpPr/>
        </xdr:nvSpPr>
        <xdr:spPr>
          <a:xfrm>
            <a:off x="6362108" y="5475769"/>
            <a:ext cx="1251984" cy="52675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Print This Form</a:t>
            </a:r>
          </a:p>
        </xdr:txBody>
      </xdr:sp>
      <xdr:sp macro="" textlink="">
        <xdr:nvSpPr>
          <xdr:cNvPr id="11" name="Rounded Rectangle 10">
            <a:hlinkClick xmlns:r="http://schemas.openxmlformats.org/officeDocument/2006/relationships" r:id="rId7" tooltip="Click to Answer Strategic Decisions"/>
          </xdr:cNvPr>
          <xdr:cNvSpPr/>
        </xdr:nvSpPr>
        <xdr:spPr>
          <a:xfrm>
            <a:off x="6352227" y="2489200"/>
            <a:ext cx="1235935" cy="53047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sp macro="" textlink="">
        <xdr:nvSpPr>
          <xdr:cNvPr id="12" name="Rounded Rectangle 11">
            <a:hlinkClick xmlns:r="http://schemas.openxmlformats.org/officeDocument/2006/relationships" r:id="rId8" tooltip="Click to Test Revised Baseline Tariff"/>
          </xdr:cNvPr>
          <xdr:cNvSpPr/>
        </xdr:nvSpPr>
        <xdr:spPr>
          <a:xfrm>
            <a:off x="6350000" y="3086785"/>
            <a:ext cx="1235935" cy="534042"/>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 Tariff</a:t>
            </a:r>
          </a:p>
        </xdr:txBody>
      </xdr:sp>
    </xdr:grpSp>
    <xdr:clientData/>
  </xdr:twoCellAnchor>
  <xdr:twoCellAnchor editAs="absolute">
    <xdr:from>
      <xdr:col>1</xdr:col>
      <xdr:colOff>38100</xdr:colOff>
      <xdr:row>6</xdr:row>
      <xdr:rowOff>0</xdr:rowOff>
    </xdr:from>
    <xdr:to>
      <xdr:col>1</xdr:col>
      <xdr:colOff>404158</xdr:colOff>
      <xdr:row>6</xdr:row>
      <xdr:rowOff>369794</xdr:rowOff>
    </xdr:to>
    <xdr:pic>
      <xdr:nvPicPr>
        <xdr:cNvPr id="14" name="Picture 13" descr="thumbs_126199-simple-black-square-icon-alphanumeric-information3-sc49.bmp">
          <a:hlinkClick xmlns:r="http://schemas.openxmlformats.org/officeDocument/2006/relationships" r:id="rId9" tooltip="Click for Detail"/>
        </xdr:cNvPr>
        <xdr:cNvPicPr>
          <a:picLocks noChangeAspect="1"/>
        </xdr:cNvPicPr>
      </xdr:nvPicPr>
      <xdr:blipFill>
        <a:blip xmlns:r="http://schemas.openxmlformats.org/officeDocument/2006/relationships" r:embed="rId10" cstate="print"/>
        <a:stretch>
          <a:fillRect/>
        </a:stretch>
      </xdr:blipFill>
      <xdr:spPr>
        <a:xfrm>
          <a:off x="482600" y="2044700"/>
          <a:ext cx="366058" cy="369794"/>
        </a:xfrm>
        <a:prstGeom prst="rect">
          <a:avLst/>
        </a:prstGeom>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17</xdr:col>
      <xdr:colOff>190500</xdr:colOff>
      <xdr:row>0</xdr:row>
      <xdr:rowOff>114301</xdr:rowOff>
    </xdr:from>
    <xdr:to>
      <xdr:col>20</xdr:col>
      <xdr:colOff>233327</xdr:colOff>
      <xdr:row>29</xdr:row>
      <xdr:rowOff>71438</xdr:rowOff>
    </xdr:to>
    <xdr:grpSp>
      <xdr:nvGrpSpPr>
        <xdr:cNvPr id="12" name="Group 11"/>
        <xdr:cNvGrpSpPr/>
      </xdr:nvGrpSpPr>
      <xdr:grpSpPr>
        <a:xfrm>
          <a:off x="16371094" y="114301"/>
          <a:ext cx="1578733" cy="5862637"/>
          <a:chOff x="16644938" y="114301"/>
          <a:chExt cx="1578733" cy="5862637"/>
        </a:xfrm>
      </xdr:grpSpPr>
      <xdr:sp macro="" textlink="">
        <xdr:nvSpPr>
          <xdr:cNvPr id="2" name="Rounded Rectangle 1"/>
          <xdr:cNvSpPr/>
        </xdr:nvSpPr>
        <xdr:spPr>
          <a:xfrm>
            <a:off x="16644938" y="114301"/>
            <a:ext cx="1578733" cy="5862637"/>
          </a:xfrm>
          <a:prstGeom prst="roundRect">
            <a:avLst/>
          </a:prstGeom>
          <a:solidFill>
            <a:schemeClr val="bg2">
              <a:lumMod val="75000"/>
            </a:schemeClr>
          </a:solidFill>
          <a:ln w="25400">
            <a:solidFill>
              <a:schemeClr val="bg1"/>
            </a:solidFill>
          </a:ln>
        </xdr:spPr>
        <xdr:style>
          <a:lnRef idx="1">
            <a:schemeClr val="accent3"/>
          </a:lnRef>
          <a:fillRef idx="3">
            <a:schemeClr val="accent3"/>
          </a:fillRef>
          <a:effectRef idx="2">
            <a:schemeClr val="accent3"/>
          </a:effectRef>
          <a:fontRef idx="minor">
            <a:schemeClr val="lt1"/>
          </a:fontRef>
        </xdr:style>
        <xdr:txBody>
          <a:bodyPr vertOverflow="clip" rtlCol="0" anchor="t"/>
          <a:lstStyle/>
          <a:p>
            <a:pPr algn="ctr"/>
            <a:r>
              <a:rPr lang="en-ZA" sz="1100" b="1">
                <a:solidFill>
                  <a:schemeClr val="tx1"/>
                </a:solidFill>
              </a:rPr>
              <a:t>NAVIGATION BAR</a:t>
            </a:r>
          </a:p>
        </xdr:txBody>
      </xdr:sp>
      <xdr:sp macro="[1]!Open_Water" textlink="">
        <xdr:nvSpPr>
          <xdr:cNvPr id="3" name="Rounded Rectangle 2">
            <a:hlinkClick xmlns:r="http://schemas.openxmlformats.org/officeDocument/2006/relationships" r:id="rId1" tooltip="Click to Input Demand Data"/>
          </xdr:cNvPr>
          <xdr:cNvSpPr/>
        </xdr:nvSpPr>
        <xdr:spPr>
          <a:xfrm>
            <a:off x="16811403" y="505136"/>
            <a:ext cx="1228040" cy="533791"/>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sp macro="[1]!Open_Water" textlink="">
        <xdr:nvSpPr>
          <xdr:cNvPr id="4" name="Rounded Rectangle 3">
            <a:hlinkClick xmlns:r="http://schemas.openxmlformats.org/officeDocument/2006/relationships" r:id="rId2" tooltip="Click to Input Cost Data"/>
          </xdr:cNvPr>
          <xdr:cNvSpPr/>
        </xdr:nvSpPr>
        <xdr:spPr>
          <a:xfrm>
            <a:off x="16811403" y="1111158"/>
            <a:ext cx="1228040" cy="531396"/>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sp macro="[1]!Open_Water" textlink="">
        <xdr:nvSpPr>
          <xdr:cNvPr id="5" name="Rounded Rectangle 4">
            <a:hlinkClick xmlns:r="http://schemas.openxmlformats.org/officeDocument/2006/relationships" r:id="rId3" tooltip="Click to View Primary Baseline Tariff"/>
          </xdr:cNvPr>
          <xdr:cNvSpPr/>
        </xdr:nvSpPr>
        <xdr:spPr>
          <a:xfrm>
            <a:off x="16811403" y="1709096"/>
            <a:ext cx="1228040" cy="521887"/>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sp macro="[1]!Open_Water" textlink="">
        <xdr:nvSpPr>
          <xdr:cNvPr id="7" name="Rounded Rectangle 6">
            <a:hlinkClick xmlns:r="http://schemas.openxmlformats.org/officeDocument/2006/relationships" r:id="rId4" tooltip="Click to Test Tariff Affordability"/>
          </xdr:cNvPr>
          <xdr:cNvSpPr/>
        </xdr:nvSpPr>
        <xdr:spPr>
          <a:xfrm>
            <a:off x="16823309" y="3498628"/>
            <a:ext cx="1228040" cy="549497"/>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sp macro="[1]!Open_Water" textlink="">
        <xdr:nvSpPr>
          <xdr:cNvPr id="8" name="Rounded Rectangle 7">
            <a:hlinkClick xmlns:r="http://schemas.openxmlformats.org/officeDocument/2006/relationships" r:id="rId5" tooltip="Click to get Help"/>
          </xdr:cNvPr>
          <xdr:cNvSpPr/>
        </xdr:nvSpPr>
        <xdr:spPr>
          <a:xfrm>
            <a:off x="16823309" y="4102552"/>
            <a:ext cx="1228040" cy="526298"/>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INSTRUCTIONS</a:t>
            </a:r>
          </a:p>
        </xdr:txBody>
      </xdr:sp>
      <xdr:sp macro="[1]!Open_Water" textlink="">
        <xdr:nvSpPr>
          <xdr:cNvPr id="9" name="Rounded Rectangle 8">
            <a:hlinkClick xmlns:r="http://schemas.openxmlformats.org/officeDocument/2006/relationships" r:id="rId6" tooltip="Click to go to Menu"/>
          </xdr:cNvPr>
          <xdr:cNvSpPr/>
        </xdr:nvSpPr>
        <xdr:spPr>
          <a:xfrm>
            <a:off x="16823309" y="4702463"/>
            <a:ext cx="1228040" cy="52409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MENU</a:t>
            </a:r>
          </a:p>
        </xdr:txBody>
      </xdr:sp>
      <xdr:sp macro="[0]!Print_Test_Revised_Primary_Baseline" textlink="">
        <xdr:nvSpPr>
          <xdr:cNvPr id="10" name="Rounded Rectangle 9"/>
          <xdr:cNvSpPr/>
        </xdr:nvSpPr>
        <xdr:spPr>
          <a:xfrm>
            <a:off x="16831067" y="5291038"/>
            <a:ext cx="1228040" cy="518891"/>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Print This Form</a:t>
            </a:r>
          </a:p>
        </xdr:txBody>
      </xdr:sp>
      <xdr:sp macro="" textlink="">
        <xdr:nvSpPr>
          <xdr:cNvPr id="11" name="Rounded Rectangle 10">
            <a:hlinkClick xmlns:r="http://schemas.openxmlformats.org/officeDocument/2006/relationships" r:id="rId7" tooltip="Click to Answer Strategic Decisions"/>
          </xdr:cNvPr>
          <xdr:cNvSpPr/>
        </xdr:nvSpPr>
        <xdr:spPr>
          <a:xfrm>
            <a:off x="16813851" y="2286001"/>
            <a:ext cx="1235935" cy="554286"/>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sp macro="" textlink="">
        <xdr:nvSpPr>
          <xdr:cNvPr id="13" name="Rounded Rectangle 12">
            <a:hlinkClick xmlns:r="http://schemas.openxmlformats.org/officeDocument/2006/relationships" r:id="rId8" tooltip="Click to Test Revised Baseline Tariff"/>
          </xdr:cNvPr>
          <xdr:cNvSpPr/>
        </xdr:nvSpPr>
        <xdr:spPr>
          <a:xfrm>
            <a:off x="16823530" y="2907399"/>
            <a:ext cx="1235935" cy="51022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 Tariff</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riff%20Setting%20Tool/MAIN%20MENU.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Non Trading Services Menu"/>
      <sheetName val="Model Structure"/>
      <sheetName val="MAIN MENU"/>
    </sheetNames>
    <definedNames>
      <definedName name="Open_Water"/>
    </definedNames>
    <sheetDataSet>
      <sheetData sheetId="0">
        <row r="4">
          <cell r="I4" t="str">
            <v>SA RANDS</v>
          </cell>
        </row>
        <row r="5">
          <cell r="I5">
            <v>2010</v>
          </cell>
        </row>
      </sheetData>
      <sheetData sheetId="1"/>
      <sheetData sheetId="2"/>
      <sheetData sheetId="3" refreshError="1"/>
    </sheetDataSet>
  </externalBook>
</externalLink>
</file>

<file path=xl/tables/table1.xml><?xml version="1.0" encoding="utf-8"?>
<table xmlns="http://schemas.openxmlformats.org/spreadsheetml/2006/main" id="5" name="Table156" displayName="Table156" ref="C6:D28" totalsRowShown="0" headerRowDxfId="4" dataDxfId="2" headerRowBorderDxfId="3">
  <autoFilter ref="C6:D28"/>
  <tableColumns count="2">
    <tableColumn id="1" name="Costs" dataDxfId="1"/>
    <tableColumn id="2" name="Detai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N37"/>
  <sheetViews>
    <sheetView showGridLines="0" showRowColHeaders="0" zoomScale="75" zoomScaleNormal="75" workbookViewId="0">
      <selection activeCell="B3" sqref="B3:H3"/>
    </sheetView>
  </sheetViews>
  <sheetFormatPr defaultRowHeight="15"/>
  <cols>
    <col min="1" max="1" width="6.7109375" customWidth="1"/>
    <col min="2" max="3" width="3.7109375" customWidth="1"/>
    <col min="4" max="6" width="15.7109375" customWidth="1"/>
    <col min="7" max="8" width="3.7109375" customWidth="1"/>
    <col min="9" max="9" width="6.7109375" customWidth="1"/>
    <col min="10" max="10" width="13.140625" hidden="1" customWidth="1"/>
    <col min="11" max="11" width="0" hidden="1" customWidth="1"/>
  </cols>
  <sheetData>
    <row r="1" spans="1:14">
      <c r="A1" s="10"/>
      <c r="B1" s="10"/>
      <c r="C1" s="10"/>
      <c r="D1" s="10"/>
      <c r="E1" s="10"/>
      <c r="F1" s="10"/>
      <c r="G1" s="10"/>
      <c r="H1" s="10"/>
      <c r="I1" s="10"/>
    </row>
    <row r="2" spans="1:14" ht="24.95" customHeight="1">
      <c r="A2" s="10"/>
      <c r="B2" s="244" t="s">
        <v>38</v>
      </c>
      <c r="C2" s="244"/>
      <c r="D2" s="244"/>
      <c r="E2" s="244"/>
      <c r="F2" s="244"/>
      <c r="G2" s="244"/>
      <c r="H2" s="244"/>
      <c r="I2" s="85"/>
      <c r="J2" s="109"/>
      <c r="K2" s="109"/>
      <c r="L2" s="109"/>
      <c r="M2" s="109"/>
      <c r="N2" s="109"/>
    </row>
    <row r="3" spans="1:14" ht="24.95" customHeight="1">
      <c r="A3" s="10"/>
      <c r="B3" s="245"/>
      <c r="C3" s="245"/>
      <c r="D3" s="245"/>
      <c r="E3" s="245"/>
      <c r="F3" s="245"/>
      <c r="G3" s="245"/>
      <c r="H3" s="245"/>
      <c r="I3" s="85"/>
      <c r="J3" s="109"/>
      <c r="K3" s="109"/>
      <c r="L3" s="109"/>
      <c r="M3" s="109"/>
      <c r="N3" s="109"/>
    </row>
    <row r="4" spans="1:14">
      <c r="A4" s="62"/>
      <c r="B4" s="62"/>
      <c r="C4" s="62"/>
      <c r="D4" s="62"/>
      <c r="E4" s="62"/>
      <c r="F4" s="62"/>
      <c r="G4" s="62"/>
      <c r="H4" s="62"/>
      <c r="I4" s="62"/>
      <c r="J4" s="110"/>
      <c r="K4" s="110"/>
      <c r="L4" s="110"/>
      <c r="M4" s="111"/>
      <c r="N4" s="111"/>
    </row>
    <row r="5" spans="1:14" ht="15" customHeight="1">
      <c r="A5" s="62"/>
      <c r="B5" s="64"/>
      <c r="C5" s="65"/>
      <c r="D5" s="65"/>
      <c r="E5" s="65"/>
      <c r="F5" s="65"/>
      <c r="G5" s="65"/>
      <c r="H5" s="65"/>
      <c r="I5" s="62"/>
      <c r="J5" s="110"/>
      <c r="K5" s="110"/>
      <c r="L5" s="110"/>
      <c r="M5" s="111"/>
      <c r="N5" s="111"/>
    </row>
    <row r="6" spans="1:14" ht="24.95" customHeight="1">
      <c r="A6" s="62"/>
      <c r="B6" s="64"/>
      <c r="C6" s="66"/>
      <c r="D6" s="241" t="s">
        <v>93</v>
      </c>
      <c r="E6" s="241"/>
      <c r="F6" s="241"/>
      <c r="G6" s="67"/>
      <c r="H6" s="65"/>
      <c r="I6" s="62"/>
      <c r="J6" s="64"/>
      <c r="K6" s="110"/>
      <c r="L6" s="110"/>
      <c r="M6" s="111"/>
      <c r="N6" s="111"/>
    </row>
    <row r="7" spans="1:14" ht="24.75" customHeight="1">
      <c r="A7" s="62"/>
      <c r="B7" s="64"/>
      <c r="C7" s="66"/>
      <c r="D7" s="242" t="s">
        <v>30</v>
      </c>
      <c r="E7" s="242"/>
      <c r="F7" s="242"/>
      <c r="G7" s="69"/>
      <c r="H7" s="65"/>
      <c r="I7" s="62"/>
      <c r="J7" s="237" t="str">
        <f>[1]Menu!$I$4</f>
        <v>SA RANDS</v>
      </c>
      <c r="K7" s="110"/>
      <c r="L7" s="110"/>
      <c r="M7" s="111"/>
      <c r="N7" s="111"/>
    </row>
    <row r="8" spans="1:14" ht="23.25" customHeight="1">
      <c r="A8" s="62"/>
      <c r="B8" s="64"/>
      <c r="C8" s="66"/>
      <c r="D8" s="243"/>
      <c r="E8" s="243"/>
      <c r="F8" s="243"/>
      <c r="G8" s="70"/>
      <c r="H8" s="65"/>
      <c r="I8" s="71"/>
      <c r="J8" s="237">
        <f>[1]Menu!$I$5</f>
        <v>2010</v>
      </c>
      <c r="K8" s="110"/>
      <c r="L8" s="112"/>
      <c r="M8" s="111"/>
      <c r="N8" s="111"/>
    </row>
    <row r="9" spans="1:14" ht="28.5">
      <c r="A9" s="62"/>
      <c r="B9" s="64"/>
      <c r="C9" s="66"/>
      <c r="D9" s="72"/>
      <c r="E9" s="66"/>
      <c r="F9" s="66"/>
      <c r="G9" s="66"/>
      <c r="H9" s="65"/>
      <c r="I9" s="71"/>
      <c r="J9" s="64"/>
      <c r="K9" s="110"/>
      <c r="L9" s="110"/>
      <c r="M9" s="111"/>
      <c r="N9" s="111"/>
    </row>
    <row r="10" spans="1:14">
      <c r="A10" s="62"/>
      <c r="B10" s="64"/>
      <c r="C10" s="66"/>
      <c r="D10" s="66"/>
      <c r="E10" s="66"/>
      <c r="F10" s="66"/>
      <c r="G10" s="66"/>
      <c r="H10" s="65"/>
      <c r="I10" s="71"/>
      <c r="J10" s="110"/>
      <c r="K10" s="110"/>
      <c r="L10" s="110"/>
      <c r="M10" s="111"/>
      <c r="N10" s="111"/>
    </row>
    <row r="11" spans="1:14">
      <c r="A11" s="62"/>
      <c r="B11" s="64"/>
      <c r="C11" s="66"/>
      <c r="D11" s="66"/>
      <c r="E11" s="66"/>
      <c r="F11" s="66"/>
      <c r="G11" s="66"/>
      <c r="H11" s="65"/>
      <c r="I11" s="71"/>
      <c r="J11" s="110"/>
      <c r="K11" s="110"/>
      <c r="L11" s="110"/>
      <c r="M11" s="111"/>
      <c r="N11" s="111"/>
    </row>
    <row r="12" spans="1:14">
      <c r="A12" s="62"/>
      <c r="B12" s="64"/>
      <c r="C12" s="66"/>
      <c r="D12" s="66"/>
      <c r="E12" s="66"/>
      <c r="F12" s="66"/>
      <c r="G12" s="66"/>
      <c r="H12" s="65"/>
      <c r="I12" s="71"/>
      <c r="J12" s="68"/>
      <c r="K12" s="63"/>
      <c r="L12" s="63"/>
      <c r="M12" s="16"/>
      <c r="N12" s="16"/>
    </row>
    <row r="13" spans="1:14">
      <c r="A13" s="62"/>
      <c r="B13" s="64"/>
      <c r="C13" s="66"/>
      <c r="D13" s="73"/>
      <c r="E13" s="66"/>
      <c r="F13" s="66"/>
      <c r="G13" s="66"/>
      <c r="H13" s="65"/>
      <c r="I13" s="71"/>
      <c r="J13" s="68"/>
      <c r="K13" s="63"/>
      <c r="L13" s="63"/>
      <c r="M13" s="16"/>
      <c r="N13" s="16"/>
    </row>
    <row r="14" spans="1:14">
      <c r="A14" s="62"/>
      <c r="B14" s="64"/>
      <c r="C14" s="66"/>
      <c r="D14" s="66"/>
      <c r="E14" s="66"/>
      <c r="F14" s="66"/>
      <c r="G14" s="66"/>
      <c r="H14" s="65"/>
      <c r="I14" s="71"/>
      <c r="J14" s="68"/>
      <c r="K14" s="63"/>
      <c r="L14" s="63"/>
      <c r="M14" s="16"/>
      <c r="N14" s="16"/>
    </row>
    <row r="15" spans="1:14">
      <c r="A15" s="62"/>
      <c r="B15" s="64"/>
      <c r="C15" s="66"/>
      <c r="D15" s="66"/>
      <c r="E15" s="66"/>
      <c r="F15" s="66"/>
      <c r="G15" s="66"/>
      <c r="H15" s="65"/>
      <c r="I15" s="71"/>
      <c r="J15" s="68"/>
      <c r="K15" s="63"/>
      <c r="L15" s="63"/>
      <c r="M15" s="16"/>
      <c r="N15" s="16"/>
    </row>
    <row r="16" spans="1:14">
      <c r="A16" s="62"/>
      <c r="B16" s="64"/>
      <c r="C16" s="66"/>
      <c r="D16" s="66"/>
      <c r="E16" s="66"/>
      <c r="F16" s="66"/>
      <c r="G16" s="66"/>
      <c r="H16" s="65"/>
      <c r="I16" s="71"/>
      <c r="J16" s="68"/>
      <c r="K16" s="63"/>
      <c r="L16" s="63"/>
      <c r="M16" s="16"/>
      <c r="N16" s="16"/>
    </row>
    <row r="17" spans="1:14">
      <c r="A17" s="62"/>
      <c r="B17" s="64"/>
      <c r="C17" s="66"/>
      <c r="D17" s="73"/>
      <c r="E17" s="66"/>
      <c r="F17" s="66"/>
      <c r="G17" s="66"/>
      <c r="H17" s="65"/>
      <c r="I17" s="71"/>
      <c r="J17" s="68"/>
      <c r="K17" s="63"/>
      <c r="L17" s="63"/>
      <c r="M17" s="16"/>
      <c r="N17" s="16"/>
    </row>
    <row r="18" spans="1:14">
      <c r="A18" s="62"/>
      <c r="B18" s="64"/>
      <c r="C18" s="66"/>
      <c r="D18" s="66"/>
      <c r="E18" s="66"/>
      <c r="F18" s="66"/>
      <c r="G18" s="66"/>
      <c r="H18" s="65"/>
      <c r="I18" s="71"/>
      <c r="J18" s="68"/>
      <c r="K18" s="63"/>
      <c r="L18" s="63"/>
      <c r="M18" s="16"/>
      <c r="N18" s="16"/>
    </row>
    <row r="19" spans="1:14">
      <c r="A19" s="62"/>
      <c r="B19" s="64"/>
      <c r="C19" s="66"/>
      <c r="D19" s="66"/>
      <c r="E19" s="66"/>
      <c r="F19" s="66"/>
      <c r="G19" s="66"/>
      <c r="H19" s="65"/>
      <c r="I19" s="71"/>
      <c r="J19" s="68"/>
      <c r="K19" s="63"/>
      <c r="L19" s="63"/>
      <c r="M19" s="16"/>
      <c r="N19" s="16"/>
    </row>
    <row r="20" spans="1:14">
      <c r="A20" s="62"/>
      <c r="B20" s="64"/>
      <c r="C20" s="66"/>
      <c r="D20" s="66"/>
      <c r="E20" s="66"/>
      <c r="F20" s="66"/>
      <c r="G20" s="66"/>
      <c r="H20" s="65"/>
      <c r="I20" s="71"/>
      <c r="J20" s="68"/>
      <c r="K20" s="63"/>
      <c r="L20" s="63"/>
      <c r="M20" s="16"/>
      <c r="N20" s="16"/>
    </row>
    <row r="21" spans="1:14">
      <c r="A21" s="62"/>
      <c r="B21" s="64"/>
      <c r="C21" s="66"/>
      <c r="D21" s="66"/>
      <c r="E21" s="66"/>
      <c r="F21" s="66"/>
      <c r="G21" s="66"/>
      <c r="H21" s="65"/>
      <c r="I21" s="71"/>
      <c r="J21" s="68"/>
      <c r="K21" s="63"/>
      <c r="L21" s="63"/>
      <c r="M21" s="16"/>
      <c r="N21" s="16"/>
    </row>
    <row r="22" spans="1:14">
      <c r="A22" s="62"/>
      <c r="B22" s="64"/>
      <c r="C22" s="66"/>
      <c r="D22" s="66"/>
      <c r="E22" s="66"/>
      <c r="F22" s="66"/>
      <c r="G22" s="66"/>
      <c r="H22" s="65"/>
      <c r="I22" s="62"/>
      <c r="J22" s="74"/>
      <c r="K22" s="74"/>
      <c r="L22" s="74"/>
    </row>
    <row r="23" spans="1:14">
      <c r="A23" s="62"/>
      <c r="B23" s="64"/>
      <c r="C23" s="66"/>
      <c r="D23" s="66"/>
      <c r="E23" s="66"/>
      <c r="F23" s="66"/>
      <c r="G23" s="66"/>
      <c r="H23" s="65"/>
      <c r="I23" s="62"/>
      <c r="J23" s="74"/>
      <c r="K23" s="74"/>
      <c r="L23" s="74"/>
    </row>
    <row r="24" spans="1:14">
      <c r="A24" s="62"/>
      <c r="B24" s="64"/>
      <c r="C24" s="66"/>
      <c r="D24" s="66"/>
      <c r="E24" s="66"/>
      <c r="F24" s="66"/>
      <c r="G24" s="66"/>
      <c r="H24" s="65"/>
      <c r="I24" s="62"/>
      <c r="J24" s="74"/>
      <c r="K24" s="74"/>
      <c r="L24" s="74"/>
    </row>
    <row r="25" spans="1:14">
      <c r="A25" s="62"/>
      <c r="B25" s="64"/>
      <c r="C25" s="66"/>
      <c r="D25" s="66"/>
      <c r="E25" s="66"/>
      <c r="F25" s="66"/>
      <c r="G25" s="66"/>
      <c r="H25" s="65"/>
      <c r="I25" s="62"/>
      <c r="J25" s="74"/>
      <c r="K25" s="74"/>
      <c r="L25" s="74"/>
    </row>
    <row r="26" spans="1:14">
      <c r="A26" s="62"/>
      <c r="B26" s="64"/>
      <c r="C26" s="66"/>
      <c r="D26" s="66"/>
      <c r="E26" s="66"/>
      <c r="F26" s="66"/>
      <c r="G26" s="66"/>
      <c r="H26" s="65"/>
      <c r="I26" s="62"/>
      <c r="J26" s="74"/>
      <c r="K26" s="74"/>
      <c r="L26" s="74"/>
    </row>
    <row r="27" spans="1:14">
      <c r="A27" s="62"/>
      <c r="B27" s="64"/>
      <c r="C27" s="66"/>
      <c r="D27" s="66"/>
      <c r="E27" s="66"/>
      <c r="F27" s="66"/>
      <c r="G27" s="66"/>
      <c r="H27" s="65"/>
      <c r="I27" s="62"/>
      <c r="J27" s="74"/>
      <c r="K27" s="74"/>
      <c r="L27" s="74"/>
    </row>
    <row r="28" spans="1:14" s="92" customFormat="1">
      <c r="A28" s="62"/>
      <c r="B28" s="64"/>
      <c r="C28" s="66"/>
      <c r="D28" s="66"/>
      <c r="E28" s="66"/>
      <c r="F28" s="66"/>
      <c r="G28" s="66"/>
      <c r="H28" s="65"/>
      <c r="I28" s="62"/>
      <c r="J28" s="74"/>
      <c r="K28" s="74"/>
      <c r="L28" s="74"/>
    </row>
    <row r="29" spans="1:14" s="92" customFormat="1">
      <c r="A29" s="62"/>
      <c r="B29" s="64"/>
      <c r="C29" s="66"/>
      <c r="D29" s="66"/>
      <c r="E29" s="66"/>
      <c r="F29" s="66"/>
      <c r="G29" s="66"/>
      <c r="H29" s="65"/>
      <c r="I29" s="62"/>
      <c r="J29" s="74"/>
      <c r="K29" s="74"/>
      <c r="L29" s="74"/>
    </row>
    <row r="30" spans="1:14" s="92" customFormat="1">
      <c r="A30" s="62"/>
      <c r="B30" s="64"/>
      <c r="C30" s="66"/>
      <c r="D30" s="66"/>
      <c r="E30" s="66"/>
      <c r="F30" s="66"/>
      <c r="G30" s="66"/>
      <c r="H30" s="65"/>
      <c r="I30" s="62"/>
      <c r="J30" s="74"/>
      <c r="K30" s="74"/>
      <c r="L30" s="74"/>
    </row>
    <row r="31" spans="1:14" s="92" customFormat="1">
      <c r="A31" s="62"/>
      <c r="B31" s="64"/>
      <c r="C31" s="66"/>
      <c r="D31" s="66"/>
      <c r="E31" s="66"/>
      <c r="F31" s="66"/>
      <c r="G31" s="66"/>
      <c r="H31" s="65"/>
      <c r="I31" s="62"/>
      <c r="J31" s="74"/>
      <c r="K31" s="74"/>
      <c r="L31" s="74"/>
    </row>
    <row r="32" spans="1:14" s="92" customFormat="1">
      <c r="A32" s="62"/>
      <c r="B32" s="64"/>
      <c r="C32" s="66"/>
      <c r="D32" s="66"/>
      <c r="E32" s="66"/>
      <c r="F32" s="66"/>
      <c r="G32" s="66"/>
      <c r="H32" s="65"/>
      <c r="I32" s="62"/>
      <c r="J32" s="74"/>
      <c r="K32" s="74"/>
      <c r="L32" s="74"/>
    </row>
    <row r="33" spans="1:12" s="92" customFormat="1">
      <c r="A33" s="62"/>
      <c r="B33" s="64"/>
      <c r="C33" s="66"/>
      <c r="D33" s="66"/>
      <c r="E33" s="66"/>
      <c r="F33" s="66"/>
      <c r="G33" s="66"/>
      <c r="H33" s="65"/>
      <c r="I33" s="62"/>
      <c r="J33" s="74"/>
      <c r="K33" s="74"/>
      <c r="L33" s="74"/>
    </row>
    <row r="34" spans="1:12" s="92" customFormat="1">
      <c r="A34" s="62"/>
      <c r="B34" s="64"/>
      <c r="C34" s="66"/>
      <c r="D34" s="66"/>
      <c r="E34" s="66"/>
      <c r="F34" s="66"/>
      <c r="G34" s="66"/>
      <c r="H34" s="65"/>
      <c r="I34" s="62"/>
      <c r="J34" s="74"/>
      <c r="K34" s="74"/>
      <c r="L34" s="74"/>
    </row>
    <row r="35" spans="1:12">
      <c r="A35" s="62"/>
      <c r="B35" s="64"/>
      <c r="C35" s="66"/>
      <c r="D35" s="66"/>
      <c r="E35" s="66"/>
      <c r="F35" s="66"/>
      <c r="G35" s="66"/>
      <c r="H35" s="65"/>
      <c r="I35" s="62"/>
      <c r="J35" s="74"/>
      <c r="K35" s="74"/>
      <c r="L35" s="74"/>
    </row>
    <row r="36" spans="1:12" ht="15" customHeight="1">
      <c r="A36" s="62"/>
      <c r="B36" s="64"/>
      <c r="C36" s="65"/>
      <c r="D36" s="65"/>
      <c r="E36" s="65"/>
      <c r="F36" s="65"/>
      <c r="G36" s="65"/>
      <c r="H36" s="65"/>
      <c r="I36" s="62"/>
      <c r="J36" s="74"/>
      <c r="K36" s="74"/>
      <c r="L36" s="74"/>
    </row>
    <row r="37" spans="1:12">
      <c r="A37" s="62"/>
      <c r="B37" s="62"/>
      <c r="C37" s="62"/>
      <c r="D37" s="62"/>
      <c r="E37" s="62"/>
      <c r="F37" s="62"/>
      <c r="G37" s="62"/>
      <c r="H37" s="62"/>
      <c r="I37" s="62"/>
      <c r="J37" s="74"/>
      <c r="K37" s="74"/>
      <c r="L37" s="74"/>
    </row>
  </sheetData>
  <sheetProtection sheet="1" objects="1" scenarios="1" selectLockedCells="1"/>
  <mergeCells count="5">
    <mergeCell ref="D6:F6"/>
    <mergeCell ref="D7:F7"/>
    <mergeCell ref="D8:F8"/>
    <mergeCell ref="B2:H2"/>
    <mergeCell ref="B3:H3"/>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sheetPr codeName="Sheet2">
    <pageSetUpPr autoPageBreaks="0" fitToPage="1"/>
  </sheetPr>
  <dimension ref="A1:M30"/>
  <sheetViews>
    <sheetView showGridLines="0" showRowColHeaders="0" zoomScale="80" zoomScaleNormal="80" workbookViewId="0">
      <selection activeCell="O14" sqref="O14"/>
    </sheetView>
  </sheetViews>
  <sheetFormatPr defaultRowHeight="15"/>
  <cols>
    <col min="1" max="1" width="3.7109375" style="92" customWidth="1"/>
    <col min="2" max="2" width="5" style="92" customWidth="1"/>
    <col min="3" max="3" width="23.5703125" style="92" customWidth="1"/>
    <col min="4" max="4" width="70.140625" style="92" customWidth="1"/>
    <col min="5" max="5" width="10" style="92" customWidth="1"/>
    <col min="6" max="8" width="9.140625" style="92"/>
    <col min="9" max="9" width="8.5703125" style="92" customWidth="1"/>
    <col min="10" max="10" width="3.7109375" style="92" customWidth="1"/>
    <col min="11" max="16384" width="9.140625" style="92"/>
  </cols>
  <sheetData>
    <row r="1" spans="1:13">
      <c r="A1" s="10"/>
      <c r="B1" s="10"/>
      <c r="C1" s="10"/>
      <c r="D1" s="10"/>
      <c r="E1" s="10"/>
      <c r="F1" s="10"/>
      <c r="G1" s="10"/>
      <c r="H1" s="10"/>
      <c r="I1" s="10"/>
      <c r="J1" s="10"/>
      <c r="K1" s="10"/>
      <c r="L1" s="10"/>
      <c r="M1" s="10"/>
    </row>
    <row r="2" spans="1:13" ht="15.75" thickBot="1">
      <c r="A2" s="10"/>
      <c r="J2" s="10"/>
      <c r="K2" s="10"/>
      <c r="L2" s="10"/>
      <c r="M2" s="10"/>
    </row>
    <row r="3" spans="1:13" ht="24" thickBot="1">
      <c r="A3" s="10"/>
      <c r="C3" s="246" t="s">
        <v>55</v>
      </c>
      <c r="D3" s="247"/>
      <c r="E3" s="247"/>
      <c r="F3" s="247"/>
      <c r="G3" s="247"/>
      <c r="H3" s="248"/>
      <c r="J3" s="10"/>
      <c r="K3" s="10"/>
      <c r="L3" s="10"/>
      <c r="M3" s="10"/>
    </row>
    <row r="4" spans="1:13" s="11" customFormat="1">
      <c r="A4" s="61"/>
      <c r="C4" s="56"/>
      <c r="D4" s="57"/>
      <c r="E4" s="57"/>
      <c r="F4" s="57"/>
      <c r="J4" s="61"/>
      <c r="K4" s="61"/>
      <c r="L4" s="61"/>
      <c r="M4" s="61"/>
    </row>
    <row r="5" spans="1:13" s="11" customFormat="1" ht="31.5">
      <c r="A5" s="61"/>
      <c r="B5" s="58"/>
      <c r="C5" s="56"/>
      <c r="D5" s="137" t="s">
        <v>75</v>
      </c>
      <c r="E5" s="57"/>
      <c r="F5" s="57"/>
      <c r="J5" s="61"/>
      <c r="K5" s="61"/>
      <c r="L5" s="61"/>
      <c r="M5" s="61"/>
    </row>
    <row r="6" spans="1:13" s="11" customFormat="1">
      <c r="A6" s="61"/>
      <c r="C6" s="56"/>
      <c r="D6" s="57"/>
      <c r="E6" s="57"/>
      <c r="F6" s="57"/>
      <c r="J6" s="61"/>
      <c r="K6" s="61"/>
      <c r="L6" s="61"/>
      <c r="M6" s="61"/>
    </row>
    <row r="7" spans="1:13" s="11" customFormat="1">
      <c r="A7" s="61"/>
      <c r="C7" s="56"/>
      <c r="D7" s="57"/>
      <c r="E7" s="57"/>
      <c r="F7" s="57"/>
      <c r="J7" s="61"/>
      <c r="K7" s="61"/>
      <c r="L7" s="61"/>
      <c r="M7" s="61"/>
    </row>
    <row r="8" spans="1:13" ht="24" customHeight="1">
      <c r="A8" s="10"/>
      <c r="C8" s="251" t="s">
        <v>32</v>
      </c>
      <c r="D8" s="252"/>
      <c r="E8" s="252"/>
      <c r="F8" s="252"/>
      <c r="G8" s="252"/>
      <c r="H8" s="253"/>
      <c r="J8" s="10"/>
      <c r="K8" s="10"/>
      <c r="L8" s="10"/>
      <c r="M8" s="10"/>
    </row>
    <row r="9" spans="1:13">
      <c r="A9" s="10"/>
      <c r="C9" s="22"/>
      <c r="D9" s="25"/>
      <c r="E9" s="16"/>
      <c r="F9" s="16"/>
      <c r="G9" s="16"/>
      <c r="H9" s="16"/>
      <c r="J9" s="10"/>
      <c r="K9" s="10"/>
      <c r="L9" s="10"/>
      <c r="M9" s="10"/>
    </row>
    <row r="10" spans="1:13">
      <c r="A10" s="10"/>
      <c r="D10" s="254" t="s">
        <v>92</v>
      </c>
      <c r="E10" s="254"/>
      <c r="J10" s="10"/>
      <c r="K10" s="10"/>
      <c r="L10" s="10"/>
      <c r="M10" s="10"/>
    </row>
    <row r="11" spans="1:13" ht="18.75">
      <c r="A11" s="10"/>
      <c r="B11" s="58"/>
      <c r="C11" s="59"/>
      <c r="D11" s="254"/>
      <c r="E11" s="254"/>
      <c r="J11" s="10"/>
      <c r="K11" s="10"/>
      <c r="L11" s="10"/>
      <c r="M11" s="10"/>
    </row>
    <row r="12" spans="1:13" ht="27.75" customHeight="1">
      <c r="A12" s="10"/>
      <c r="D12" s="254"/>
      <c r="E12" s="254"/>
      <c r="H12" s="6"/>
      <c r="J12" s="10"/>
      <c r="K12" s="10"/>
      <c r="L12" s="10"/>
      <c r="M12" s="10"/>
    </row>
    <row r="13" spans="1:13" ht="10.5" customHeight="1">
      <c r="A13" s="10"/>
      <c r="D13" s="240"/>
      <c r="E13" s="240"/>
      <c r="H13" s="6"/>
      <c r="J13" s="10"/>
      <c r="K13" s="10"/>
      <c r="L13" s="10"/>
      <c r="M13" s="10"/>
    </row>
    <row r="14" spans="1:13" ht="27" customHeight="1">
      <c r="A14" s="10"/>
      <c r="C14" s="251" t="s">
        <v>32</v>
      </c>
      <c r="D14" s="252"/>
      <c r="E14" s="252"/>
      <c r="F14" s="252"/>
      <c r="G14" s="252"/>
      <c r="H14" s="253"/>
      <c r="J14" s="10"/>
      <c r="K14" s="10"/>
      <c r="L14" s="10"/>
      <c r="M14" s="10"/>
    </row>
    <row r="15" spans="1:13">
      <c r="A15" s="10"/>
      <c r="J15" s="10"/>
      <c r="K15" s="10"/>
      <c r="L15" s="10"/>
      <c r="M15" s="10"/>
    </row>
    <row r="16" spans="1:13" ht="47.25">
      <c r="A16" s="10"/>
      <c r="D16" s="138" t="s">
        <v>54</v>
      </c>
      <c r="J16" s="10"/>
      <c r="K16" s="10"/>
      <c r="L16" s="10"/>
      <c r="M16" s="10"/>
    </row>
    <row r="17" spans="1:13" ht="15.75">
      <c r="A17" s="10"/>
      <c r="D17" s="136"/>
      <c r="J17" s="10"/>
      <c r="K17" s="10"/>
      <c r="L17" s="10"/>
      <c r="M17" s="10"/>
    </row>
    <row r="18" spans="1:13">
      <c r="A18" s="10"/>
      <c r="J18" s="10"/>
      <c r="K18" s="10"/>
      <c r="L18" s="10"/>
      <c r="M18" s="10"/>
    </row>
    <row r="19" spans="1:13" ht="31.5">
      <c r="A19" s="10"/>
      <c r="D19" s="138" t="s">
        <v>53</v>
      </c>
      <c r="J19" s="10"/>
      <c r="K19" s="10"/>
      <c r="L19" s="10"/>
      <c r="M19" s="10"/>
    </row>
    <row r="20" spans="1:13">
      <c r="A20" s="10"/>
      <c r="J20" s="10"/>
      <c r="K20" s="10"/>
      <c r="L20" s="10"/>
      <c r="M20" s="10"/>
    </row>
    <row r="21" spans="1:13" ht="15.75" thickBot="1">
      <c r="A21" s="10"/>
      <c r="J21" s="10"/>
      <c r="K21" s="10"/>
      <c r="L21" s="10"/>
      <c r="M21" s="10"/>
    </row>
    <row r="22" spans="1:13" ht="48" customHeight="1" thickBot="1">
      <c r="A22" s="10"/>
      <c r="C22" s="134" t="s">
        <v>36</v>
      </c>
      <c r="D22" s="163" t="s">
        <v>56</v>
      </c>
      <c r="J22" s="10"/>
      <c r="K22" s="10"/>
      <c r="L22" s="10"/>
      <c r="M22" s="10"/>
    </row>
    <row r="23" spans="1:13" ht="15.75" thickBot="1">
      <c r="A23" s="10"/>
      <c r="D23" s="36"/>
      <c r="J23" s="10"/>
      <c r="K23" s="10"/>
      <c r="L23" s="10"/>
      <c r="M23" s="10"/>
    </row>
    <row r="24" spans="1:13" ht="15.75" thickTop="1">
      <c r="A24" s="10"/>
      <c r="C24" s="133" t="s">
        <v>52</v>
      </c>
      <c r="D24" s="249" t="s">
        <v>57</v>
      </c>
      <c r="E24" s="250"/>
      <c r="F24" s="250"/>
      <c r="J24" s="10"/>
      <c r="K24" s="10"/>
      <c r="L24" s="10"/>
      <c r="M24" s="10"/>
    </row>
    <row r="25" spans="1:13" ht="15.75" thickBot="1">
      <c r="A25" s="10"/>
      <c r="C25" s="132" t="s">
        <v>35</v>
      </c>
      <c r="D25" s="131"/>
      <c r="J25" s="10"/>
      <c r="K25" s="10"/>
      <c r="L25" s="10"/>
      <c r="M25" s="10"/>
    </row>
    <row r="26" spans="1:13" ht="15.75" thickBot="1">
      <c r="A26" s="10"/>
      <c r="D26" s="36"/>
      <c r="J26" s="10"/>
      <c r="K26" s="10"/>
      <c r="L26" s="10"/>
      <c r="M26" s="10"/>
    </row>
    <row r="27" spans="1:13" ht="15.75" thickTop="1">
      <c r="A27" s="10"/>
      <c r="C27" s="130" t="s">
        <v>37</v>
      </c>
      <c r="D27" s="249" t="s">
        <v>58</v>
      </c>
      <c r="E27" s="250"/>
      <c r="F27" s="250"/>
      <c r="J27" s="10"/>
      <c r="K27" s="10"/>
      <c r="L27" s="10"/>
      <c r="M27" s="10"/>
    </row>
    <row r="28" spans="1:13" ht="15.75" thickBot="1">
      <c r="A28" s="10"/>
      <c r="C28" s="129" t="s">
        <v>19</v>
      </c>
      <c r="J28" s="10"/>
      <c r="K28" s="10"/>
      <c r="L28" s="10"/>
      <c r="M28" s="10"/>
    </row>
    <row r="29" spans="1:13">
      <c r="A29" s="10"/>
      <c r="J29" s="10"/>
      <c r="K29" s="10"/>
      <c r="L29" s="10"/>
      <c r="M29" s="10"/>
    </row>
    <row r="30" spans="1:13">
      <c r="A30" s="10"/>
      <c r="B30" s="10"/>
      <c r="C30" s="10"/>
      <c r="D30" s="10"/>
      <c r="E30" s="10"/>
      <c r="F30" s="10"/>
      <c r="G30" s="10"/>
      <c r="H30" s="10"/>
      <c r="I30" s="10"/>
      <c r="J30" s="10"/>
      <c r="K30" s="10"/>
      <c r="L30" s="10"/>
      <c r="M30" s="10"/>
    </row>
  </sheetData>
  <sheetProtection sheet="1" objects="1" scenarios="1" selectLockedCells="1" selectUnlockedCells="1"/>
  <mergeCells count="6">
    <mergeCell ref="C3:H3"/>
    <mergeCell ref="D24:F24"/>
    <mergeCell ref="D27:F27"/>
    <mergeCell ref="C8:H8"/>
    <mergeCell ref="C14:H14"/>
    <mergeCell ref="D10:E12"/>
  </mergeCells>
  <pageMargins left="0.23622047244094491" right="0.23622047244094491" top="0.74803149606299213" bottom="0.74803149606299213" header="0.31496062992125984" footer="0.31496062992125984"/>
  <pageSetup paperSize="9" scale="68" orientation="portrait" blackAndWhite="1" horizontalDpi="4294967293" verticalDpi="0" r:id="rId1"/>
  <headerFooter>
    <oddHeader>&amp;Rpartnership | participation | progress</oddHeader>
    <oddFooter>&amp;L&amp;P of &amp;N •&amp;C&amp;A&amp;RTariff Modelling Tool</oddFooter>
  </headerFooter>
  <drawing r:id="rId2"/>
</worksheet>
</file>

<file path=xl/worksheets/sheet3.xml><?xml version="1.0" encoding="utf-8"?>
<worksheet xmlns="http://schemas.openxmlformats.org/spreadsheetml/2006/main" xmlns:r="http://schemas.openxmlformats.org/officeDocument/2006/relationships">
  <sheetPr codeName="Sheet26">
    <pageSetUpPr autoPageBreaks="0" fitToPage="1"/>
  </sheetPr>
  <dimension ref="A1:P49"/>
  <sheetViews>
    <sheetView showGridLines="0" showRowColHeaders="0" zoomScale="80" zoomScaleNormal="80" workbookViewId="0">
      <selection activeCell="D9" sqref="D9"/>
    </sheetView>
  </sheetViews>
  <sheetFormatPr defaultRowHeight="15"/>
  <cols>
    <col min="1" max="1" width="3.7109375" customWidth="1"/>
    <col min="2" max="2" width="4.7109375" customWidth="1"/>
    <col min="3" max="3" width="42.7109375" customWidth="1"/>
    <col min="4" max="4" width="33.140625" customWidth="1"/>
    <col min="5" max="5" width="14.7109375" customWidth="1"/>
    <col min="6" max="6" width="4.7109375" customWidth="1"/>
    <col min="7" max="8" width="14.7109375" customWidth="1"/>
    <col min="9" max="9" width="4.7109375" customWidth="1"/>
    <col min="10" max="10" width="3.7109375" customWidth="1"/>
    <col min="11" max="12" width="9.7109375" customWidth="1"/>
    <col min="13" max="13" width="6.140625" customWidth="1"/>
    <col min="14" max="14" width="0" hidden="1" customWidth="1"/>
    <col min="28" max="28" width="15" customWidth="1"/>
    <col min="29" max="29" width="14.85546875" customWidth="1"/>
    <col min="30" max="30" width="10.42578125" bestFit="1" customWidth="1"/>
    <col min="31" max="31" width="10.140625" customWidth="1"/>
  </cols>
  <sheetData>
    <row r="1" spans="1:16" ht="15" customHeight="1">
      <c r="A1" s="10"/>
      <c r="B1" s="23"/>
      <c r="C1" s="13"/>
      <c r="D1" s="14"/>
      <c r="E1" s="15"/>
      <c r="F1" s="9"/>
      <c r="G1" s="10"/>
      <c r="H1" s="10"/>
      <c r="I1" s="10"/>
      <c r="J1" s="10"/>
      <c r="K1" s="10"/>
      <c r="L1" s="10"/>
      <c r="M1" s="10"/>
    </row>
    <row r="2" spans="1:16" ht="15" customHeight="1" thickBot="1">
      <c r="A2" s="10"/>
      <c r="B2" s="115"/>
      <c r="C2" s="116"/>
      <c r="D2" s="116"/>
      <c r="E2" s="116"/>
      <c r="F2" s="116"/>
      <c r="G2" s="117"/>
      <c r="H2" s="117"/>
      <c r="I2" s="117"/>
      <c r="J2" s="10"/>
      <c r="K2" s="10"/>
      <c r="L2" s="10"/>
      <c r="M2" s="10"/>
    </row>
    <row r="3" spans="1:16" ht="24" thickBot="1">
      <c r="A3" s="10"/>
      <c r="B3" s="118"/>
      <c r="C3" s="260" t="str">
        <f>Menu!B3&amp;" - DATA CAPTURE: DEMAND"</f>
        <v xml:space="preserve"> - DATA CAPTURE: DEMAND</v>
      </c>
      <c r="D3" s="261"/>
      <c r="E3" s="261"/>
      <c r="F3" s="261"/>
      <c r="G3" s="261"/>
      <c r="H3" s="262"/>
      <c r="I3" s="117"/>
      <c r="J3" s="10"/>
      <c r="K3" s="10"/>
      <c r="L3" s="10"/>
      <c r="M3" s="10"/>
    </row>
    <row r="4" spans="1:16" ht="15" customHeight="1">
      <c r="A4" s="10"/>
      <c r="B4" s="115"/>
      <c r="C4" s="119"/>
      <c r="D4" s="120"/>
      <c r="E4" s="120"/>
      <c r="F4" s="117"/>
      <c r="G4" s="117"/>
      <c r="H4" s="117"/>
      <c r="I4" s="117"/>
      <c r="J4" s="10"/>
      <c r="K4" s="10"/>
      <c r="L4" s="10"/>
      <c r="M4" s="10"/>
      <c r="P4" s="54"/>
    </row>
    <row r="5" spans="1:16" ht="21">
      <c r="A5" s="10"/>
      <c r="B5" s="115"/>
      <c r="C5" s="255" t="s">
        <v>15</v>
      </c>
      <c r="D5" s="263"/>
      <c r="E5" s="256"/>
      <c r="F5" s="117"/>
      <c r="G5" s="255" t="s">
        <v>16</v>
      </c>
      <c r="H5" s="256"/>
      <c r="I5" s="117"/>
      <c r="J5" s="10"/>
      <c r="K5" s="10"/>
      <c r="L5" s="10"/>
      <c r="M5" s="10"/>
    </row>
    <row r="6" spans="1:16" ht="15" customHeight="1">
      <c r="A6" s="10"/>
      <c r="B6" s="115"/>
      <c r="C6" s="121"/>
      <c r="D6" s="121"/>
      <c r="E6" s="121"/>
      <c r="F6" s="117"/>
      <c r="G6" s="121"/>
      <c r="H6" s="121"/>
      <c r="I6" s="117"/>
      <c r="J6" s="10"/>
      <c r="K6" s="10"/>
      <c r="L6" s="10"/>
      <c r="M6" s="10"/>
    </row>
    <row r="7" spans="1:16" ht="21" customHeight="1">
      <c r="A7" s="10"/>
      <c r="B7" s="115"/>
      <c r="C7" s="257" t="str">
        <f>"Financial Year:"&amp;" "&amp;Menu!$J$8&amp;"\"&amp;Menu!$J$8+1</f>
        <v>Financial Year: 2010\2011</v>
      </c>
      <c r="D7" s="259"/>
      <c r="E7" s="258"/>
      <c r="F7" s="117"/>
      <c r="G7" s="257" t="str">
        <f>SUM(Menu!$J$8-1)&amp;"\"&amp;SUM(Menu!$J$8)</f>
        <v>2009\2010</v>
      </c>
      <c r="H7" s="258"/>
      <c r="I7" s="117"/>
      <c r="J7" s="10"/>
      <c r="K7" s="10"/>
      <c r="L7" s="10"/>
      <c r="M7" s="10"/>
    </row>
    <row r="8" spans="1:16" ht="45">
      <c r="A8" s="10"/>
      <c r="B8" s="115"/>
      <c r="C8" s="128" t="s">
        <v>18</v>
      </c>
      <c r="D8" s="122" t="s">
        <v>39</v>
      </c>
      <c r="E8" s="122" t="s">
        <v>40</v>
      </c>
      <c r="F8" s="117"/>
      <c r="G8" s="122" t="s">
        <v>40</v>
      </c>
      <c r="H8" s="122" t="s">
        <v>82</v>
      </c>
      <c r="I8" s="117"/>
      <c r="J8" s="10"/>
      <c r="K8" s="10"/>
      <c r="L8" s="10"/>
      <c r="M8" s="10"/>
      <c r="N8" s="55"/>
    </row>
    <row r="9" spans="1:16" ht="15" customHeight="1">
      <c r="A9" s="10"/>
      <c r="B9" s="115"/>
      <c r="C9" s="113" t="s">
        <v>41</v>
      </c>
      <c r="D9" s="39"/>
      <c r="E9" s="75">
        <v>0</v>
      </c>
      <c r="F9" s="123"/>
      <c r="G9" s="75">
        <v>0</v>
      </c>
      <c r="H9" s="76">
        <v>0</v>
      </c>
      <c r="I9" s="117"/>
      <c r="J9" s="10"/>
      <c r="K9" s="10"/>
      <c r="L9" s="10"/>
      <c r="M9" s="10"/>
      <c r="N9">
        <f>G9*H9</f>
        <v>0</v>
      </c>
    </row>
    <row r="10" spans="1:16" ht="15" customHeight="1">
      <c r="A10" s="10"/>
      <c r="B10" s="115"/>
      <c r="C10" s="114" t="s">
        <v>42</v>
      </c>
      <c r="D10" s="39"/>
      <c r="E10" s="75">
        <v>0</v>
      </c>
      <c r="F10" s="123"/>
      <c r="G10" s="75">
        <v>0</v>
      </c>
      <c r="H10" s="76">
        <v>0</v>
      </c>
      <c r="I10" s="117"/>
      <c r="J10" s="10"/>
      <c r="K10" s="10"/>
      <c r="L10" s="10"/>
      <c r="M10" s="10"/>
      <c r="N10" s="92">
        <f t="shared" ref="N10:N14" si="0">G10*H10</f>
        <v>0</v>
      </c>
    </row>
    <row r="11" spans="1:16" ht="15" customHeight="1">
      <c r="A11" s="10"/>
      <c r="B11" s="115"/>
      <c r="C11" s="113" t="s">
        <v>43</v>
      </c>
      <c r="D11" s="39"/>
      <c r="E11" s="75">
        <v>0</v>
      </c>
      <c r="F11" s="123"/>
      <c r="G11" s="75">
        <v>0</v>
      </c>
      <c r="H11" s="76">
        <v>0</v>
      </c>
      <c r="I11" s="117"/>
      <c r="J11" s="10"/>
      <c r="K11" s="10"/>
      <c r="L11" s="10"/>
      <c r="M11" s="10"/>
      <c r="N11" s="92">
        <f t="shared" si="0"/>
        <v>0</v>
      </c>
    </row>
    <row r="12" spans="1:16" ht="15" customHeight="1">
      <c r="A12" s="10"/>
      <c r="B12" s="115"/>
      <c r="C12" s="114" t="s">
        <v>44</v>
      </c>
      <c r="D12" s="105"/>
      <c r="E12" s="75">
        <v>0</v>
      </c>
      <c r="F12" s="123"/>
      <c r="G12" s="75">
        <v>0</v>
      </c>
      <c r="H12" s="76">
        <v>0</v>
      </c>
      <c r="I12" s="117"/>
      <c r="J12" s="10"/>
      <c r="K12" s="10"/>
      <c r="L12" s="10"/>
      <c r="M12" s="10"/>
      <c r="N12" s="92">
        <f t="shared" si="0"/>
        <v>0</v>
      </c>
    </row>
    <row r="13" spans="1:16" ht="15" customHeight="1">
      <c r="A13" s="10"/>
      <c r="B13" s="115"/>
      <c r="C13" s="113" t="s">
        <v>45</v>
      </c>
      <c r="D13" s="105"/>
      <c r="E13" s="75">
        <v>0</v>
      </c>
      <c r="F13" s="123"/>
      <c r="G13" s="75">
        <v>0</v>
      </c>
      <c r="H13" s="76">
        <v>0</v>
      </c>
      <c r="I13" s="117"/>
      <c r="J13" s="10"/>
      <c r="K13" s="10"/>
      <c r="L13" s="10"/>
      <c r="M13" s="10"/>
      <c r="N13" s="92">
        <f t="shared" si="0"/>
        <v>0</v>
      </c>
    </row>
    <row r="14" spans="1:16" ht="15" customHeight="1">
      <c r="A14" s="10"/>
      <c r="B14" s="115"/>
      <c r="C14" s="114" t="s">
        <v>46</v>
      </c>
      <c r="D14" s="106"/>
      <c r="E14" s="75">
        <v>0</v>
      </c>
      <c r="F14" s="123"/>
      <c r="G14" s="75">
        <v>0</v>
      </c>
      <c r="H14" s="76">
        <v>0</v>
      </c>
      <c r="I14" s="117"/>
      <c r="J14" s="10"/>
      <c r="K14" s="10"/>
      <c r="L14" s="10"/>
      <c r="M14" s="10"/>
      <c r="N14" s="92">
        <f t="shared" si="0"/>
        <v>0</v>
      </c>
    </row>
    <row r="15" spans="1:16" ht="15" customHeight="1">
      <c r="A15" s="10"/>
      <c r="B15" s="115"/>
      <c r="C15" s="124" t="s">
        <v>47</v>
      </c>
      <c r="D15" s="124"/>
      <c r="E15" s="125">
        <f>SUM(E9:E14)</f>
        <v>0</v>
      </c>
      <c r="F15" s="126"/>
      <c r="G15" s="125">
        <f>SUM(G9:G14)</f>
        <v>0</v>
      </c>
      <c r="H15" s="127"/>
      <c r="I15" s="117"/>
      <c r="J15" s="10"/>
      <c r="K15" s="10"/>
      <c r="L15" s="10"/>
      <c r="M15" s="10"/>
      <c r="N15" s="232"/>
    </row>
    <row r="16" spans="1:16" ht="15" customHeight="1">
      <c r="A16" s="10"/>
      <c r="B16" s="121"/>
      <c r="C16" s="121"/>
      <c r="D16" s="121"/>
      <c r="E16" s="121"/>
      <c r="F16" s="121"/>
      <c r="G16" s="121"/>
      <c r="H16" s="121"/>
      <c r="I16" s="121"/>
      <c r="J16" s="10"/>
      <c r="K16" s="10"/>
      <c r="L16" s="10"/>
      <c r="M16" s="10"/>
    </row>
    <row r="17" spans="1:14" ht="15" customHeight="1">
      <c r="A17" s="10"/>
      <c r="B17" s="10"/>
      <c r="C17" s="10"/>
      <c r="D17" s="10"/>
      <c r="E17" s="10"/>
      <c r="F17" s="10"/>
      <c r="G17" s="10"/>
      <c r="H17" s="10"/>
      <c r="I17" s="10"/>
      <c r="J17" s="10"/>
      <c r="K17" s="10"/>
      <c r="L17" s="10"/>
      <c r="M17" s="10"/>
    </row>
    <row r="18" spans="1:14">
      <c r="A18" s="10"/>
      <c r="B18" s="10"/>
      <c r="C18" s="10"/>
      <c r="D18" s="10"/>
      <c r="E18" s="10"/>
      <c r="F18" s="10"/>
      <c r="G18" s="10"/>
      <c r="H18" s="10"/>
      <c r="I18" s="10"/>
      <c r="J18" s="10"/>
      <c r="K18" s="10"/>
      <c r="L18" s="10"/>
      <c r="M18" s="10"/>
    </row>
    <row r="19" spans="1:14">
      <c r="A19" s="10"/>
      <c r="B19" s="10"/>
      <c r="C19" s="10"/>
      <c r="D19" s="10"/>
      <c r="E19" s="10"/>
      <c r="F19" s="10"/>
      <c r="G19" s="10"/>
      <c r="H19" s="10"/>
      <c r="I19" s="10"/>
      <c r="J19" s="10"/>
      <c r="K19" s="10"/>
      <c r="L19" s="10"/>
      <c r="M19" s="10"/>
    </row>
    <row r="20" spans="1:14">
      <c r="A20" s="10"/>
      <c r="B20" s="10"/>
      <c r="C20" s="10"/>
      <c r="D20" s="10"/>
      <c r="E20" s="10"/>
      <c r="F20" s="10"/>
      <c r="G20" s="10"/>
      <c r="H20" s="10"/>
      <c r="I20" s="10"/>
      <c r="J20" s="10"/>
      <c r="K20" s="10"/>
      <c r="L20" s="10"/>
      <c r="M20" s="10"/>
    </row>
    <row r="21" spans="1:14">
      <c r="A21" s="10"/>
      <c r="B21" s="10"/>
      <c r="C21" s="10"/>
      <c r="D21" s="10"/>
      <c r="E21" s="10"/>
      <c r="F21" s="10"/>
      <c r="G21" s="10"/>
      <c r="H21" s="10"/>
      <c r="I21" s="10"/>
      <c r="J21" s="10"/>
      <c r="K21" s="10"/>
      <c r="L21" s="10"/>
      <c r="M21" s="10"/>
    </row>
    <row r="22" spans="1:14" s="16" customFormat="1">
      <c r="A22" s="10"/>
      <c r="B22" s="10"/>
      <c r="C22" s="10"/>
      <c r="D22" s="10"/>
      <c r="E22" s="10"/>
      <c r="F22" s="10"/>
      <c r="G22" s="10"/>
      <c r="H22" s="10"/>
      <c r="I22" s="10"/>
      <c r="J22" s="10"/>
      <c r="K22" s="10"/>
      <c r="L22" s="10"/>
      <c r="M22" s="10"/>
      <c r="N22"/>
    </row>
    <row r="23" spans="1:14">
      <c r="A23" s="10"/>
      <c r="B23" s="10"/>
      <c r="C23" s="10"/>
      <c r="D23" s="10"/>
      <c r="E23" s="10"/>
      <c r="F23" s="10"/>
      <c r="G23" s="10"/>
      <c r="H23" s="10"/>
      <c r="I23" s="10"/>
      <c r="J23" s="10"/>
      <c r="K23" s="10"/>
      <c r="L23" s="10"/>
      <c r="M23" s="10"/>
    </row>
    <row r="24" spans="1:14">
      <c r="A24" s="10"/>
      <c r="B24" s="10"/>
      <c r="C24" s="10"/>
      <c r="D24" s="10"/>
      <c r="E24" s="10"/>
      <c r="F24" s="10"/>
      <c r="G24" s="10"/>
      <c r="H24" s="10"/>
      <c r="I24" s="10"/>
      <c r="J24" s="10"/>
      <c r="K24" s="10"/>
      <c r="L24" s="10"/>
      <c r="M24" s="10"/>
    </row>
    <row r="25" spans="1:14">
      <c r="A25" s="10"/>
      <c r="B25" s="10"/>
      <c r="C25" s="10"/>
      <c r="D25" s="10"/>
      <c r="E25" s="10"/>
      <c r="F25" s="10"/>
      <c r="G25" s="10"/>
      <c r="H25" s="10"/>
      <c r="I25" s="10"/>
      <c r="J25" s="10"/>
      <c r="K25" s="10"/>
      <c r="L25" s="10"/>
      <c r="M25" s="10"/>
    </row>
    <row r="26" spans="1:14">
      <c r="A26" s="10"/>
      <c r="B26" s="10"/>
      <c r="C26" s="10"/>
      <c r="D26" s="10"/>
      <c r="E26" s="10"/>
      <c r="F26" s="10"/>
      <c r="G26" s="10"/>
      <c r="H26" s="10"/>
      <c r="I26" s="10"/>
      <c r="J26" s="10"/>
      <c r="K26" s="10"/>
      <c r="L26" s="10"/>
      <c r="M26" s="10"/>
    </row>
    <row r="27" spans="1:14">
      <c r="A27" s="10"/>
      <c r="B27" s="10"/>
      <c r="C27" s="10"/>
      <c r="D27" s="10"/>
      <c r="E27" s="10"/>
      <c r="F27" s="10"/>
      <c r="G27" s="10"/>
      <c r="H27" s="10"/>
      <c r="I27" s="10"/>
      <c r="J27" s="10"/>
      <c r="K27" s="10"/>
      <c r="L27" s="10"/>
      <c r="M27" s="10"/>
    </row>
    <row r="28" spans="1:14">
      <c r="A28" s="10"/>
      <c r="B28" s="10"/>
      <c r="C28" s="10"/>
      <c r="D28" s="10"/>
      <c r="E28" s="10"/>
      <c r="F28" s="10"/>
      <c r="G28" s="10"/>
      <c r="H28" s="10"/>
      <c r="I28" s="10"/>
      <c r="J28" s="10"/>
      <c r="K28" s="10"/>
      <c r="L28" s="10"/>
      <c r="M28" s="10"/>
    </row>
    <row r="29" spans="1:14" ht="25.5" customHeight="1">
      <c r="A29" s="10"/>
      <c r="B29" s="10"/>
      <c r="C29" s="10"/>
      <c r="D29" s="10"/>
      <c r="E29" s="10"/>
      <c r="F29" s="10"/>
      <c r="G29" s="10"/>
      <c r="H29" s="10"/>
      <c r="I29" s="10"/>
      <c r="J29" s="10"/>
      <c r="K29" s="10"/>
      <c r="L29" s="10"/>
      <c r="M29" s="10"/>
    </row>
    <row r="30" spans="1:14">
      <c r="A30" s="10"/>
      <c r="B30" s="10"/>
      <c r="C30" s="10"/>
      <c r="D30" s="10"/>
      <c r="E30" s="10"/>
      <c r="F30" s="10"/>
      <c r="G30" s="10"/>
      <c r="H30" s="10"/>
      <c r="I30" s="10"/>
      <c r="J30" s="10"/>
      <c r="K30" s="10"/>
      <c r="L30" s="10"/>
      <c r="M30" s="10"/>
    </row>
    <row r="34" ht="25.5" customHeight="1"/>
    <row r="39" ht="18.75" customHeight="1"/>
    <row r="45" hidden="1"/>
    <row r="46" hidden="1"/>
    <row r="47" hidden="1"/>
    <row r="48" hidden="1"/>
    <row r="49" hidden="1"/>
  </sheetData>
  <sheetProtection sheet="1" objects="1" scenarios="1" selectLockedCells="1"/>
  <mergeCells count="5">
    <mergeCell ref="G5:H5"/>
    <mergeCell ref="G7:H7"/>
    <mergeCell ref="C7:E7"/>
    <mergeCell ref="C3:H3"/>
    <mergeCell ref="C5:E5"/>
  </mergeCells>
  <pageMargins left="0.19685039370078741" right="0.19685039370078741" top="0.51181102362204722" bottom="0.39370078740157483" header="0.31496062992125984" footer="0.31496062992125984"/>
  <pageSetup paperSize="9" orientation="portrait" blackAndWhite="1" draft="1" horizontalDpi="4294967294" verticalDpi="0" r:id="rId1"/>
  <headerFooter>
    <oddHeader>&amp;Rpartnership | participation | progress</oddHeader>
    <oddFooter>&amp;L&amp;P of &amp;N •&amp;C&amp;A&amp;RTariff Modelling Tool</oddFooter>
  </headerFooter>
  <drawing r:id="rId2"/>
</worksheet>
</file>

<file path=xl/worksheets/sheet4.xml><?xml version="1.0" encoding="utf-8"?>
<worksheet xmlns="http://schemas.openxmlformats.org/spreadsheetml/2006/main" xmlns:r="http://schemas.openxmlformats.org/officeDocument/2006/relationships">
  <sheetPr codeName="Sheet3">
    <pageSetUpPr autoPageBreaks="0" fitToPage="1"/>
  </sheetPr>
  <dimension ref="A1:AZ105"/>
  <sheetViews>
    <sheetView showGridLines="0" showRowColHeaders="0" zoomScale="80" zoomScaleNormal="80" workbookViewId="0">
      <selection activeCell="D7" sqref="D7"/>
    </sheetView>
  </sheetViews>
  <sheetFormatPr defaultRowHeight="15"/>
  <cols>
    <col min="1" max="2" width="3.7109375" customWidth="1"/>
    <col min="3" max="3" width="51.42578125" customWidth="1"/>
    <col min="4" max="4" width="35" bestFit="1" customWidth="1"/>
    <col min="5" max="5" width="22" customWidth="1"/>
    <col min="6" max="6" width="3.7109375" customWidth="1"/>
    <col min="7" max="8" width="15.7109375" customWidth="1"/>
    <col min="9" max="9" width="15.7109375" hidden="1" customWidth="1"/>
    <col min="10" max="10" width="12.42578125" hidden="1" customWidth="1"/>
    <col min="11" max="11" width="14.42578125" hidden="1" customWidth="1"/>
    <col min="12" max="13" width="3.7109375" customWidth="1"/>
    <col min="28" max="28" width="15" customWidth="1"/>
    <col min="29" max="29" width="14.85546875" customWidth="1"/>
    <col min="30" max="30" width="10.42578125" bestFit="1" customWidth="1"/>
    <col min="31" max="31" width="10.140625" customWidth="1"/>
  </cols>
  <sheetData>
    <row r="1" spans="1:52" ht="15" customHeight="1">
      <c r="A1" s="10"/>
      <c r="B1" s="23"/>
      <c r="C1" s="10"/>
      <c r="D1" s="10"/>
      <c r="E1" s="10"/>
      <c r="F1" s="10"/>
      <c r="G1" s="10"/>
      <c r="H1" s="10"/>
      <c r="I1" s="10"/>
      <c r="J1" s="10"/>
      <c r="K1" s="10"/>
      <c r="L1" s="10"/>
      <c r="M1" s="10"/>
      <c r="N1" s="135"/>
      <c r="O1" s="135"/>
      <c r="P1" s="16"/>
      <c r="Q1" s="16"/>
      <c r="R1" s="16"/>
      <c r="S1" s="16"/>
      <c r="T1" s="16"/>
      <c r="U1" s="16"/>
      <c r="V1" s="16"/>
      <c r="W1" s="16"/>
      <c r="X1" s="16"/>
      <c r="AZ1" s="53">
        <v>0</v>
      </c>
    </row>
    <row r="2" spans="1:52" ht="15" customHeight="1" thickBot="1">
      <c r="A2" s="10"/>
      <c r="B2" s="22"/>
      <c r="C2" s="17"/>
      <c r="D2" s="17"/>
      <c r="E2" s="17"/>
      <c r="F2" s="17"/>
      <c r="G2" s="12"/>
      <c r="H2" s="12"/>
      <c r="I2" s="12"/>
      <c r="J2" s="10"/>
      <c r="K2" s="10"/>
      <c r="L2" s="10"/>
      <c r="M2" s="10"/>
      <c r="N2" s="135"/>
      <c r="O2" s="135"/>
      <c r="P2" s="16"/>
      <c r="Q2" s="16"/>
      <c r="R2" s="16"/>
      <c r="S2" s="16"/>
      <c r="T2" s="16"/>
      <c r="U2" s="16"/>
      <c r="V2" s="16"/>
      <c r="W2" s="16"/>
      <c r="X2" s="16"/>
      <c r="AZ2" s="53">
        <v>0.01</v>
      </c>
    </row>
    <row r="3" spans="1:52" ht="24" thickBot="1">
      <c r="A3" s="10"/>
      <c r="B3" s="22"/>
      <c r="C3" s="264" t="str">
        <f>Menu!B3&amp;" - DATA CAPTURE: COSTS BY BUDGET VOTE"</f>
        <v xml:space="preserve"> - DATA CAPTURE: COSTS BY BUDGET VOTE</v>
      </c>
      <c r="D3" s="265"/>
      <c r="E3" s="266"/>
      <c r="G3" s="10"/>
      <c r="H3" s="10"/>
      <c r="I3" s="10"/>
      <c r="J3" s="10"/>
      <c r="K3" s="10"/>
      <c r="L3" s="10"/>
      <c r="M3" s="10"/>
      <c r="N3" s="135"/>
      <c r="O3" s="135"/>
      <c r="P3" s="16"/>
      <c r="Q3" s="16"/>
      <c r="R3" s="16"/>
      <c r="S3" s="16"/>
      <c r="T3" s="16"/>
      <c r="U3" s="16"/>
      <c r="V3" s="16"/>
      <c r="W3" s="16"/>
      <c r="X3" s="16"/>
      <c r="AZ3" s="53">
        <v>0.02</v>
      </c>
    </row>
    <row r="4" spans="1:52" ht="15" customHeight="1">
      <c r="A4" s="10"/>
      <c r="B4" s="22"/>
      <c r="C4" s="21"/>
      <c r="D4" s="11"/>
      <c r="E4" s="27"/>
      <c r="F4" s="5"/>
      <c r="G4" s="9"/>
      <c r="H4" s="10"/>
      <c r="I4" s="10"/>
      <c r="J4" s="10"/>
      <c r="K4" s="10"/>
      <c r="L4" s="10"/>
      <c r="M4" s="10"/>
      <c r="N4" s="135"/>
      <c r="O4" s="135"/>
      <c r="P4" s="16"/>
      <c r="Q4" s="16"/>
      <c r="R4" s="16"/>
      <c r="S4" s="16"/>
      <c r="T4" s="16"/>
      <c r="U4" s="16"/>
      <c r="V4" s="16"/>
      <c r="W4" s="16"/>
      <c r="X4" s="16"/>
      <c r="AZ4" s="53">
        <v>0.08</v>
      </c>
    </row>
    <row r="5" spans="1:52" ht="24.75" customHeight="1">
      <c r="A5" s="10"/>
      <c r="B5" s="24"/>
      <c r="C5" s="40" t="s">
        <v>20</v>
      </c>
      <c r="D5" s="270" t="str">
        <f>Menu!$J$7</f>
        <v>SA RANDS</v>
      </c>
      <c r="E5" s="271"/>
      <c r="G5" s="10"/>
      <c r="H5" s="10"/>
      <c r="I5" s="10"/>
      <c r="J5" s="10"/>
      <c r="K5" s="10"/>
      <c r="L5" s="10"/>
      <c r="M5" s="10"/>
      <c r="N5" s="135"/>
      <c r="O5" s="135"/>
      <c r="P5" s="16"/>
      <c r="Q5" s="16"/>
      <c r="R5" s="16"/>
      <c r="S5" s="16"/>
      <c r="T5" s="16"/>
      <c r="U5" s="16"/>
      <c r="V5" s="16"/>
      <c r="W5" s="16"/>
      <c r="X5" s="16"/>
      <c r="AZ5" s="53">
        <v>0.09</v>
      </c>
    </row>
    <row r="6" spans="1:52" ht="21">
      <c r="A6" s="10"/>
      <c r="B6" s="24"/>
      <c r="C6" s="30" t="s">
        <v>25</v>
      </c>
      <c r="D6" s="30" t="s">
        <v>2</v>
      </c>
      <c r="E6" s="30" t="str">
        <f>"Year"&amp;" "&amp;Menu!$J$8&amp;"\"&amp;Menu!$J$8+1</f>
        <v>Year 2010\2011</v>
      </c>
      <c r="G6" s="10"/>
      <c r="H6" s="10"/>
      <c r="I6" s="10"/>
      <c r="J6" s="10"/>
      <c r="K6" s="10"/>
      <c r="L6" s="10"/>
      <c r="M6" s="10"/>
      <c r="N6" s="135"/>
      <c r="O6" s="135"/>
      <c r="P6" s="16"/>
      <c r="Q6" s="16"/>
      <c r="R6" s="16"/>
      <c r="S6" s="16"/>
      <c r="T6" s="16"/>
      <c r="U6" s="16"/>
      <c r="V6" s="16"/>
      <c r="W6" s="16"/>
      <c r="X6" s="16"/>
      <c r="AZ6" s="53">
        <v>0.1</v>
      </c>
    </row>
    <row r="7" spans="1:52" ht="21" customHeight="1">
      <c r="A7" s="10"/>
      <c r="C7" s="1" t="s">
        <v>9</v>
      </c>
      <c r="D7" s="77" t="s">
        <v>0</v>
      </c>
      <c r="E7" s="78">
        <v>0</v>
      </c>
      <c r="G7" s="10"/>
      <c r="H7" s="10"/>
      <c r="I7" s="10"/>
      <c r="J7" s="10"/>
      <c r="K7" s="10"/>
      <c r="L7" s="10"/>
      <c r="M7" s="10"/>
      <c r="N7" s="135"/>
      <c r="O7" s="135"/>
      <c r="P7" s="16"/>
      <c r="Q7" s="16"/>
      <c r="R7" s="16"/>
      <c r="S7" s="16"/>
      <c r="T7" s="16"/>
      <c r="U7" s="16"/>
      <c r="V7" s="16"/>
      <c r="W7" s="16"/>
      <c r="X7" s="16"/>
      <c r="AZ7" s="53">
        <v>0.12</v>
      </c>
    </row>
    <row r="8" spans="1:52" ht="21" customHeight="1">
      <c r="A8" s="10"/>
      <c r="C8" s="1" t="s">
        <v>9</v>
      </c>
      <c r="D8" s="77" t="s">
        <v>1</v>
      </c>
      <c r="E8" s="78">
        <v>0</v>
      </c>
      <c r="G8" s="10"/>
      <c r="H8" s="10"/>
      <c r="I8" s="10"/>
      <c r="J8" s="10"/>
      <c r="K8" s="10"/>
      <c r="L8" s="10"/>
      <c r="M8" s="10"/>
      <c r="N8" s="135"/>
      <c r="O8" s="135"/>
      <c r="P8" s="16"/>
      <c r="Q8" s="16"/>
      <c r="R8" s="16"/>
      <c r="S8" s="16"/>
      <c r="T8" s="16"/>
      <c r="U8" s="16"/>
      <c r="V8" s="16"/>
      <c r="W8" s="16"/>
      <c r="X8" s="16"/>
      <c r="AZ8" s="53">
        <v>0.13</v>
      </c>
    </row>
    <row r="9" spans="1:52" ht="21" customHeight="1">
      <c r="A9" s="10"/>
      <c r="B9" s="24"/>
      <c r="C9" s="1" t="s">
        <v>22</v>
      </c>
      <c r="D9" s="77" t="s">
        <v>22</v>
      </c>
      <c r="E9" s="78">
        <v>0</v>
      </c>
      <c r="G9" s="10"/>
      <c r="H9" s="10"/>
      <c r="I9" s="10"/>
      <c r="J9" s="10"/>
      <c r="K9" s="10"/>
      <c r="L9" s="10"/>
      <c r="M9" s="10"/>
      <c r="N9" s="135"/>
      <c r="O9" s="135"/>
      <c r="P9" s="16"/>
      <c r="Q9" s="16"/>
      <c r="R9" s="16"/>
      <c r="S9" s="16"/>
      <c r="T9" s="16"/>
      <c r="U9" s="16"/>
      <c r="V9" s="16"/>
      <c r="W9" s="16"/>
      <c r="X9" s="16"/>
      <c r="AZ9" s="53">
        <v>0.14000000000000001</v>
      </c>
    </row>
    <row r="10" spans="1:52" ht="21" customHeight="1">
      <c r="A10" s="10"/>
      <c r="B10" s="24"/>
      <c r="C10" s="1" t="s">
        <v>10</v>
      </c>
      <c r="D10" s="77" t="s">
        <v>8</v>
      </c>
      <c r="E10" s="78">
        <v>0</v>
      </c>
      <c r="G10" s="10"/>
      <c r="H10" s="10"/>
      <c r="I10" s="10"/>
      <c r="J10" s="10"/>
      <c r="K10" s="10"/>
      <c r="L10" s="10"/>
      <c r="M10" s="10"/>
      <c r="N10" s="135"/>
      <c r="O10" s="135"/>
      <c r="P10" s="16"/>
      <c r="Q10" s="16"/>
      <c r="R10" s="16"/>
      <c r="S10" s="16"/>
      <c r="T10" s="16"/>
      <c r="U10" s="16"/>
      <c r="V10" s="16"/>
      <c r="W10" s="16"/>
      <c r="X10" s="16"/>
      <c r="AZ10" s="53">
        <v>0.15</v>
      </c>
    </row>
    <row r="11" spans="1:52" ht="21" customHeight="1">
      <c r="A11" s="10"/>
      <c r="B11" s="24"/>
      <c r="C11" s="1" t="s">
        <v>10</v>
      </c>
      <c r="D11" s="79" t="s">
        <v>3</v>
      </c>
      <c r="E11" s="78">
        <v>0</v>
      </c>
      <c r="G11" s="10"/>
      <c r="H11" s="10"/>
      <c r="I11" s="10"/>
      <c r="J11" s="10"/>
      <c r="K11" s="10"/>
      <c r="L11" s="10"/>
      <c r="M11" s="10"/>
      <c r="N11" s="135"/>
      <c r="O11" s="135"/>
      <c r="P11" s="16"/>
      <c r="Q11" s="16"/>
      <c r="R11" s="16"/>
      <c r="S11" s="16"/>
      <c r="T11" s="16"/>
      <c r="U11" s="16"/>
      <c r="V11" s="16"/>
      <c r="W11" s="16"/>
      <c r="X11" s="16"/>
      <c r="AZ11" s="53">
        <v>0.16</v>
      </c>
    </row>
    <row r="12" spans="1:52" ht="21" customHeight="1">
      <c r="A12" s="10"/>
      <c r="B12" s="24"/>
      <c r="C12" s="1" t="s">
        <v>11</v>
      </c>
      <c r="D12" s="77" t="s">
        <v>4</v>
      </c>
      <c r="E12" s="78">
        <v>0</v>
      </c>
      <c r="G12" s="10"/>
      <c r="H12" s="10"/>
      <c r="I12" s="10"/>
      <c r="J12" s="10"/>
      <c r="K12" s="10"/>
      <c r="L12" s="10"/>
      <c r="M12" s="10"/>
      <c r="N12" s="135"/>
      <c r="O12" s="135"/>
      <c r="P12" s="16"/>
      <c r="Q12" s="16"/>
      <c r="R12" s="16"/>
      <c r="S12" s="16"/>
      <c r="T12" s="16"/>
      <c r="U12" s="16"/>
      <c r="V12" s="16"/>
      <c r="W12" s="16"/>
      <c r="X12" s="16"/>
      <c r="AZ12" s="53">
        <v>0.17</v>
      </c>
    </row>
    <row r="13" spans="1:52" ht="21" customHeight="1">
      <c r="A13" s="10"/>
      <c r="B13" s="24"/>
      <c r="C13" s="1" t="s">
        <v>10</v>
      </c>
      <c r="D13" s="77" t="s">
        <v>5</v>
      </c>
      <c r="E13" s="78">
        <v>0</v>
      </c>
      <c r="G13" s="10"/>
      <c r="H13" s="10"/>
      <c r="I13" s="10"/>
      <c r="J13" s="10"/>
      <c r="K13" s="10"/>
      <c r="L13" s="10"/>
      <c r="M13" s="10"/>
      <c r="N13" s="135"/>
      <c r="O13" s="135"/>
      <c r="P13" s="16"/>
      <c r="Q13" s="16"/>
      <c r="R13" s="16"/>
      <c r="S13" s="16"/>
      <c r="T13" s="16"/>
      <c r="U13" s="16"/>
      <c r="V13" s="16"/>
      <c r="W13" s="16"/>
      <c r="X13" s="16"/>
      <c r="AZ13" s="53">
        <v>0.18</v>
      </c>
    </row>
    <row r="14" spans="1:52" ht="21" customHeight="1">
      <c r="A14" s="10"/>
      <c r="B14" s="24"/>
      <c r="C14" s="1" t="s">
        <v>10</v>
      </c>
      <c r="D14" s="39" t="s">
        <v>23</v>
      </c>
      <c r="E14" s="78">
        <v>0</v>
      </c>
      <c r="G14" s="10"/>
      <c r="H14" s="10"/>
      <c r="I14" s="10"/>
      <c r="J14" s="10"/>
      <c r="K14" s="10"/>
      <c r="L14" s="10"/>
      <c r="M14" s="10"/>
      <c r="N14" s="135"/>
      <c r="O14" s="135"/>
      <c r="P14" s="16"/>
      <c r="Q14" s="16"/>
      <c r="R14" s="16"/>
      <c r="S14" s="16"/>
      <c r="T14" s="16"/>
      <c r="U14" s="16"/>
      <c r="V14" s="16"/>
      <c r="W14" s="16"/>
      <c r="X14" s="16"/>
      <c r="AZ14" s="53">
        <v>0.19</v>
      </c>
    </row>
    <row r="15" spans="1:52" ht="21" customHeight="1">
      <c r="A15" s="10"/>
      <c r="B15" s="24"/>
      <c r="C15" s="1" t="s">
        <v>10</v>
      </c>
      <c r="D15" s="39" t="s">
        <v>24</v>
      </c>
      <c r="E15" s="78">
        <v>0</v>
      </c>
      <c r="G15" s="10"/>
      <c r="H15" s="10"/>
      <c r="I15" s="10"/>
      <c r="J15" s="10"/>
      <c r="K15" s="10"/>
      <c r="L15" s="10"/>
      <c r="M15" s="10"/>
      <c r="N15" s="135"/>
      <c r="O15" s="135"/>
      <c r="P15" s="16"/>
      <c r="Q15" s="16"/>
      <c r="R15" s="16"/>
      <c r="S15" s="16"/>
      <c r="T15" s="16"/>
      <c r="U15" s="16"/>
      <c r="V15" s="16"/>
      <c r="W15" s="16"/>
      <c r="X15" s="16"/>
      <c r="AZ15" s="53">
        <v>0.2</v>
      </c>
    </row>
    <row r="16" spans="1:52" ht="21" customHeight="1">
      <c r="A16" s="10"/>
      <c r="B16" s="24"/>
      <c r="C16" s="2" t="s">
        <v>12</v>
      </c>
      <c r="D16" s="77"/>
      <c r="E16" s="78">
        <v>0</v>
      </c>
      <c r="G16" s="10"/>
      <c r="H16" s="10"/>
      <c r="I16" s="10"/>
      <c r="J16" s="10"/>
      <c r="K16" s="10"/>
      <c r="L16" s="10"/>
      <c r="M16" s="10"/>
      <c r="N16" s="135"/>
      <c r="O16" s="135"/>
      <c r="P16" s="16"/>
      <c r="Q16" s="16"/>
      <c r="R16" s="16"/>
      <c r="S16" s="16"/>
      <c r="T16" s="16"/>
      <c r="U16" s="16"/>
      <c r="V16" s="16"/>
      <c r="W16" s="16"/>
      <c r="X16" s="16"/>
      <c r="AZ16" s="53">
        <v>0.21</v>
      </c>
    </row>
    <row r="17" spans="1:52" ht="21" customHeight="1">
      <c r="A17" s="10"/>
      <c r="B17" s="24"/>
      <c r="C17" s="2" t="s">
        <v>13</v>
      </c>
      <c r="D17" s="77"/>
      <c r="E17" s="78">
        <v>0</v>
      </c>
      <c r="G17" s="10"/>
      <c r="H17" s="10"/>
      <c r="I17" s="10"/>
      <c r="J17" s="10"/>
      <c r="K17" s="10"/>
      <c r="L17" s="10"/>
      <c r="M17" s="10"/>
      <c r="N17" s="135"/>
      <c r="O17" s="135"/>
      <c r="P17" s="16"/>
      <c r="Q17" s="16"/>
      <c r="R17" s="16"/>
      <c r="S17" s="16"/>
      <c r="T17" s="16"/>
      <c r="U17" s="16"/>
      <c r="V17" s="16"/>
      <c r="W17" s="16"/>
      <c r="X17" s="16"/>
      <c r="AZ17" s="53">
        <v>0.22</v>
      </c>
    </row>
    <row r="18" spans="1:52" ht="21" customHeight="1">
      <c r="A18" s="10"/>
      <c r="B18" s="24"/>
      <c r="C18" s="2" t="s">
        <v>14</v>
      </c>
      <c r="D18" s="77"/>
      <c r="E18" s="78">
        <v>0</v>
      </c>
      <c r="G18" s="10"/>
      <c r="H18" s="10"/>
      <c r="I18" s="10"/>
      <c r="J18" s="10"/>
      <c r="K18" s="10"/>
      <c r="L18" s="10"/>
      <c r="M18" s="10"/>
      <c r="N18" s="135"/>
      <c r="O18" s="135"/>
      <c r="P18" s="16"/>
      <c r="Q18" s="16"/>
      <c r="R18" s="16"/>
      <c r="S18" s="16"/>
      <c r="T18" s="16"/>
      <c r="U18" s="16"/>
      <c r="V18" s="16"/>
      <c r="W18" s="16"/>
      <c r="X18" s="16"/>
      <c r="AZ18" s="53">
        <v>0.23</v>
      </c>
    </row>
    <row r="19" spans="1:52" ht="21" customHeight="1">
      <c r="A19" s="10"/>
      <c r="B19" s="24"/>
      <c r="C19" s="77" t="s">
        <v>10</v>
      </c>
      <c r="D19" s="80"/>
      <c r="E19" s="78">
        <v>0</v>
      </c>
      <c r="G19" s="10"/>
      <c r="H19" s="10"/>
      <c r="I19" s="10"/>
      <c r="J19" s="10"/>
      <c r="K19" s="10"/>
      <c r="L19" s="10"/>
      <c r="M19" s="10"/>
      <c r="N19" s="135"/>
      <c r="O19" s="135"/>
      <c r="P19" s="16"/>
      <c r="Q19" s="16"/>
      <c r="R19" s="16"/>
      <c r="S19" s="16"/>
      <c r="T19" s="16"/>
      <c r="U19" s="16"/>
      <c r="V19" s="16"/>
      <c r="W19" s="16"/>
      <c r="X19" s="16"/>
      <c r="AZ19" s="53">
        <v>0.24</v>
      </c>
    </row>
    <row r="20" spans="1:52" ht="21" customHeight="1">
      <c r="A20" s="10"/>
      <c r="B20" s="24"/>
      <c r="C20" s="77" t="s">
        <v>10</v>
      </c>
      <c r="D20" s="80"/>
      <c r="E20" s="78">
        <v>0</v>
      </c>
      <c r="G20" s="10"/>
      <c r="H20" s="10"/>
      <c r="I20" s="10"/>
      <c r="J20" s="10"/>
      <c r="K20" s="10"/>
      <c r="L20" s="10"/>
      <c r="M20" s="10"/>
      <c r="N20" s="135"/>
      <c r="O20" s="135"/>
      <c r="P20" s="16"/>
      <c r="Q20" s="16"/>
      <c r="R20" s="16"/>
      <c r="S20" s="16"/>
      <c r="T20" s="16"/>
      <c r="U20" s="16"/>
      <c r="V20" s="16"/>
      <c r="W20" s="16"/>
      <c r="X20" s="16"/>
      <c r="AZ20" s="53">
        <v>0.25</v>
      </c>
    </row>
    <row r="21" spans="1:52" ht="21" customHeight="1">
      <c r="A21" s="10"/>
      <c r="B21" s="24"/>
      <c r="C21" s="77" t="s">
        <v>10</v>
      </c>
      <c r="D21" s="41"/>
      <c r="E21" s="78">
        <v>0</v>
      </c>
      <c r="G21" s="10"/>
      <c r="H21" s="10"/>
      <c r="I21" s="10"/>
      <c r="J21" s="10"/>
      <c r="K21" s="10"/>
      <c r="L21" s="10"/>
      <c r="M21" s="10"/>
      <c r="N21" s="135"/>
      <c r="O21" s="135"/>
      <c r="P21" s="16"/>
      <c r="Q21" s="16"/>
      <c r="R21" s="16"/>
      <c r="S21" s="16"/>
      <c r="T21" s="16"/>
      <c r="U21" s="16"/>
      <c r="V21" s="16"/>
      <c r="W21" s="16"/>
      <c r="X21" s="16"/>
      <c r="AZ21" s="53">
        <v>0.26</v>
      </c>
    </row>
    <row r="22" spans="1:52" ht="21" customHeight="1">
      <c r="A22" s="10"/>
      <c r="B22" s="24"/>
      <c r="C22" s="77" t="s">
        <v>10</v>
      </c>
      <c r="D22" s="41"/>
      <c r="E22" s="78">
        <v>0</v>
      </c>
      <c r="G22" s="10"/>
      <c r="H22" s="10"/>
      <c r="I22" s="10"/>
      <c r="J22" s="10"/>
      <c r="K22" s="10"/>
      <c r="L22" s="10"/>
      <c r="M22" s="10"/>
      <c r="N22" s="135"/>
      <c r="O22" s="135"/>
      <c r="P22" s="16"/>
      <c r="Q22" s="16"/>
      <c r="R22" s="16"/>
      <c r="S22" s="16"/>
      <c r="T22" s="16"/>
      <c r="U22" s="16"/>
      <c r="V22" s="16"/>
      <c r="W22" s="16"/>
      <c r="X22" s="16"/>
      <c r="AZ22" s="53">
        <v>0.27</v>
      </c>
    </row>
    <row r="23" spans="1:52" ht="21" customHeight="1">
      <c r="A23" s="10"/>
      <c r="B23" s="24"/>
      <c r="C23" s="77" t="s">
        <v>10</v>
      </c>
      <c r="D23" s="41"/>
      <c r="E23" s="78">
        <v>0</v>
      </c>
      <c r="G23" s="10"/>
      <c r="H23" s="10"/>
      <c r="I23" s="10"/>
      <c r="J23" s="10"/>
      <c r="K23" s="10"/>
      <c r="L23" s="10"/>
      <c r="M23" s="10"/>
      <c r="N23" s="135"/>
      <c r="O23" s="135"/>
      <c r="P23" s="16"/>
      <c r="Q23" s="16"/>
      <c r="R23" s="16"/>
      <c r="S23" s="16"/>
      <c r="T23" s="16"/>
      <c r="U23" s="16"/>
      <c r="V23" s="16"/>
      <c r="W23" s="16"/>
      <c r="X23" s="16"/>
      <c r="AZ23" s="53">
        <v>0.28000000000000003</v>
      </c>
    </row>
    <row r="24" spans="1:52" ht="21" customHeight="1">
      <c r="A24" s="10"/>
      <c r="B24" s="24"/>
      <c r="C24" s="77" t="s">
        <v>10</v>
      </c>
      <c r="D24" s="41"/>
      <c r="E24" s="78">
        <v>0</v>
      </c>
      <c r="G24" s="10"/>
      <c r="H24" s="10"/>
      <c r="I24" s="10"/>
      <c r="J24" s="10"/>
      <c r="K24" s="10"/>
      <c r="L24" s="10"/>
      <c r="M24" s="10"/>
      <c r="N24" s="135"/>
      <c r="O24" s="135"/>
      <c r="P24" s="16"/>
      <c r="Q24" s="16"/>
      <c r="R24" s="16"/>
      <c r="S24" s="16"/>
      <c r="T24" s="16"/>
      <c r="U24" s="16"/>
      <c r="V24" s="16"/>
      <c r="W24" s="16"/>
      <c r="X24" s="16"/>
      <c r="AZ24" s="53">
        <v>0.28999999999999998</v>
      </c>
    </row>
    <row r="25" spans="1:52" ht="21" customHeight="1">
      <c r="A25" s="10"/>
      <c r="B25" s="24"/>
      <c r="C25" s="1" t="s">
        <v>27</v>
      </c>
      <c r="D25" s="41"/>
      <c r="E25" s="78">
        <v>0</v>
      </c>
      <c r="G25" s="10"/>
      <c r="H25" s="10"/>
      <c r="I25" s="10"/>
      <c r="J25" s="10"/>
      <c r="K25" s="10"/>
      <c r="L25" s="10"/>
      <c r="M25" s="10"/>
      <c r="N25" s="135"/>
      <c r="O25" s="135"/>
      <c r="P25" s="16"/>
      <c r="Q25" s="16"/>
      <c r="R25" s="16"/>
      <c r="S25" s="16"/>
      <c r="T25" s="16"/>
      <c r="U25" s="16"/>
      <c r="V25" s="16"/>
      <c r="W25" s="16"/>
      <c r="X25" s="16"/>
      <c r="AZ25" s="53">
        <v>0.3</v>
      </c>
    </row>
    <row r="26" spans="1:52" ht="21" customHeight="1">
      <c r="A26" s="10"/>
      <c r="B26" s="24"/>
      <c r="C26" s="32" t="s">
        <v>28</v>
      </c>
      <c r="D26" s="43" t="s">
        <v>29</v>
      </c>
      <c r="E26" s="238">
        <v>0</v>
      </c>
      <c r="G26" s="10"/>
      <c r="H26" s="10"/>
      <c r="I26" s="10"/>
      <c r="J26" s="10"/>
      <c r="K26" s="10"/>
      <c r="L26" s="10"/>
      <c r="M26" s="10"/>
      <c r="N26" s="135"/>
      <c r="O26" s="135"/>
      <c r="P26" s="16"/>
      <c r="Q26" s="16"/>
      <c r="R26" s="16"/>
      <c r="S26" s="16"/>
      <c r="T26" s="16"/>
      <c r="U26" s="16"/>
      <c r="V26" s="16"/>
      <c r="W26" s="16"/>
      <c r="X26" s="16"/>
      <c r="AZ26" s="53">
        <v>0.31</v>
      </c>
    </row>
    <row r="27" spans="1:52" ht="31.5">
      <c r="A27" s="10"/>
      <c r="B27" s="24"/>
      <c r="C27" s="31" t="s">
        <v>6</v>
      </c>
      <c r="D27" s="42" t="s">
        <v>26</v>
      </c>
      <c r="E27" s="239">
        <v>0</v>
      </c>
      <c r="G27" s="10"/>
      <c r="H27" s="10"/>
      <c r="I27" s="10"/>
      <c r="J27" s="10"/>
      <c r="K27" s="10"/>
      <c r="L27" s="10"/>
      <c r="M27" s="10"/>
      <c r="N27" s="135"/>
      <c r="O27" s="135"/>
      <c r="P27" s="16"/>
      <c r="Q27" s="16"/>
      <c r="R27" s="16"/>
      <c r="S27" s="16"/>
      <c r="T27" s="16"/>
      <c r="U27" s="16"/>
      <c r="V27" s="16"/>
      <c r="W27" s="16"/>
      <c r="X27" s="16"/>
      <c r="AZ27" s="53">
        <v>0.32</v>
      </c>
    </row>
    <row r="28" spans="1:52" ht="21">
      <c r="A28" s="10"/>
      <c r="B28" s="24"/>
      <c r="C28" s="51" t="s">
        <v>21</v>
      </c>
      <c r="D28" s="51"/>
      <c r="E28" s="52">
        <f>SUM(E7:E25)-E26-E27</f>
        <v>0</v>
      </c>
      <c r="G28" s="10"/>
      <c r="H28" s="10"/>
      <c r="I28" s="10"/>
      <c r="J28" s="10"/>
      <c r="K28" s="10"/>
      <c r="L28" s="10"/>
      <c r="M28" s="10"/>
      <c r="N28" s="135"/>
      <c r="O28" s="135"/>
      <c r="P28" s="16"/>
      <c r="Q28" s="16"/>
      <c r="R28" s="16"/>
      <c r="S28" s="16"/>
      <c r="T28" s="16"/>
      <c r="U28" s="16"/>
      <c r="V28" s="16"/>
      <c r="W28" s="16"/>
      <c r="X28" s="16"/>
      <c r="AZ28" s="53">
        <v>0.33</v>
      </c>
    </row>
    <row r="29" spans="1:52" ht="15" customHeight="1" thickBot="1">
      <c r="A29" s="10"/>
      <c r="B29" s="11"/>
      <c r="C29" s="5"/>
      <c r="D29" s="5"/>
      <c r="E29" s="5"/>
      <c r="F29" s="5"/>
      <c r="G29" s="9"/>
      <c r="H29" s="10"/>
      <c r="I29" s="10"/>
      <c r="J29" s="10"/>
      <c r="K29" s="10"/>
      <c r="L29" s="10"/>
      <c r="M29" s="10"/>
      <c r="N29" s="135"/>
      <c r="O29" s="135"/>
      <c r="P29" s="16"/>
      <c r="Q29" s="16"/>
      <c r="R29" s="16"/>
      <c r="S29" s="16"/>
      <c r="T29" s="16"/>
      <c r="U29" s="16"/>
      <c r="V29" s="16"/>
      <c r="W29" s="16"/>
      <c r="X29" s="16"/>
      <c r="AZ29" s="53">
        <v>0.34</v>
      </c>
    </row>
    <row r="30" spans="1:52" ht="21" customHeight="1" thickBot="1">
      <c r="A30" s="10"/>
      <c r="B30" s="22"/>
      <c r="C30" s="28" t="s">
        <v>7</v>
      </c>
      <c r="D30" s="29"/>
      <c r="E30" s="103">
        <f>SUM(E7:E27)</f>
        <v>0</v>
      </c>
      <c r="G30" s="10"/>
      <c r="H30" s="10"/>
      <c r="I30" s="10"/>
      <c r="J30" s="10"/>
      <c r="K30" s="10"/>
      <c r="L30" s="10"/>
      <c r="M30" s="10"/>
      <c r="N30" s="135"/>
      <c r="O30" s="135"/>
      <c r="P30" s="16"/>
      <c r="Q30" s="16"/>
      <c r="R30" s="16"/>
      <c r="S30" s="16"/>
      <c r="T30" s="16"/>
      <c r="U30" s="16"/>
      <c r="V30" s="16"/>
      <c r="W30" s="16"/>
      <c r="X30" s="16"/>
      <c r="AZ30" s="53">
        <v>0.35</v>
      </c>
    </row>
    <row r="31" spans="1:52" s="92" customFormat="1" ht="21" customHeight="1" thickBot="1">
      <c r="A31" s="10"/>
      <c r="B31" s="22"/>
      <c r="C31"/>
      <c r="D31"/>
      <c r="E31"/>
      <c r="G31" s="10"/>
      <c r="H31" s="10"/>
      <c r="I31" s="10"/>
      <c r="J31" s="10"/>
      <c r="K31" s="10"/>
      <c r="L31" s="10"/>
      <c r="M31" s="10"/>
      <c r="N31" s="135"/>
      <c r="O31" s="135"/>
      <c r="P31" s="16"/>
      <c r="Q31" s="16"/>
      <c r="R31" s="16"/>
      <c r="S31" s="16"/>
      <c r="T31" s="16"/>
      <c r="U31" s="16"/>
      <c r="V31" s="16"/>
      <c r="W31" s="16"/>
      <c r="X31" s="16"/>
      <c r="AZ31" s="53"/>
    </row>
    <row r="32" spans="1:52" ht="21" customHeight="1">
      <c r="A32" s="10"/>
      <c r="B32" s="22"/>
      <c r="C32" s="267" t="s">
        <v>89</v>
      </c>
      <c r="D32" s="268"/>
      <c r="E32" s="269"/>
      <c r="F32" s="5"/>
      <c r="G32" s="5"/>
      <c r="H32" s="16"/>
      <c r="I32" s="16"/>
      <c r="J32" s="180" t="s">
        <v>80</v>
      </c>
      <c r="K32" s="16"/>
      <c r="L32" s="16"/>
      <c r="M32" s="10"/>
      <c r="N32" s="135"/>
      <c r="O32" s="135"/>
      <c r="P32" s="16"/>
      <c r="Q32" s="16"/>
      <c r="R32" s="16"/>
      <c r="S32" s="16"/>
      <c r="T32" s="16"/>
      <c r="U32" s="16"/>
      <c r="V32" s="16"/>
      <c r="W32" s="16"/>
      <c r="X32" s="16"/>
      <c r="AZ32" s="53">
        <v>0.36</v>
      </c>
    </row>
    <row r="33" spans="1:52" ht="48" thickBot="1">
      <c r="A33" s="10"/>
      <c r="B33" s="22"/>
      <c r="C33" s="234" t="s">
        <v>81</v>
      </c>
      <c r="D33" s="234" t="s">
        <v>39</v>
      </c>
      <c r="E33" s="235" t="s">
        <v>19</v>
      </c>
      <c r="G33" s="87" t="s">
        <v>88</v>
      </c>
      <c r="H33" s="236" t="s">
        <v>90</v>
      </c>
      <c r="I33" s="87" t="s">
        <v>79</v>
      </c>
      <c r="J33" s="181">
        <f>E30*'Strategic Decisions'!I8%</f>
        <v>0</v>
      </c>
      <c r="K33" s="165" t="s">
        <v>76</v>
      </c>
      <c r="L33" s="135"/>
      <c r="M33" s="10"/>
      <c r="N33" s="135"/>
      <c r="O33" s="135"/>
      <c r="P33" s="16"/>
      <c r="Q33" s="16"/>
      <c r="R33" s="16"/>
      <c r="S33" s="16"/>
      <c r="T33" s="16"/>
      <c r="U33" s="16"/>
      <c r="V33" s="16"/>
      <c r="W33" s="16"/>
      <c r="X33" s="16"/>
      <c r="AZ33" s="53"/>
    </row>
    <row r="34" spans="1:52" ht="21" customHeight="1">
      <c r="A34" s="10"/>
      <c r="B34" s="22"/>
      <c r="C34" s="86" t="str">
        <f>'Data Capture Demand'!C9</f>
        <v>Type 1</v>
      </c>
      <c r="D34" s="86" t="str">
        <f>IF('Data Capture Demand'!D9="","",'Data Capture Demand'!D9)</f>
        <v/>
      </c>
      <c r="E34" s="233">
        <f>'Data Capture Demand'!N9</f>
        <v>0</v>
      </c>
      <c r="G34" s="90">
        <f>IF(E34=0,0,E34/$E$40)</f>
        <v>0</v>
      </c>
      <c r="H34" s="88">
        <f>$E$30*(G34)</f>
        <v>0</v>
      </c>
      <c r="I34" s="164">
        <f>G34*'Strategic Decisions'!$I$6</f>
        <v>0</v>
      </c>
      <c r="J34" s="179">
        <f>G34*$J$33</f>
        <v>0</v>
      </c>
      <c r="K34" s="88">
        <f t="shared" ref="K34:K39" si="0">H34+I34+J34</f>
        <v>0</v>
      </c>
      <c r="L34" s="135"/>
      <c r="M34" s="10"/>
      <c r="N34" s="135"/>
      <c r="O34" s="135"/>
      <c r="P34" s="16"/>
      <c r="Q34" s="16"/>
      <c r="R34" s="16"/>
      <c r="S34" s="16"/>
      <c r="T34" s="16"/>
      <c r="U34" s="16"/>
      <c r="V34" s="16"/>
      <c r="W34" s="16"/>
      <c r="X34" s="16"/>
      <c r="AZ34" s="53"/>
    </row>
    <row r="35" spans="1:52" ht="21" customHeight="1">
      <c r="A35" s="10"/>
      <c r="B35" s="22"/>
      <c r="C35" s="86" t="str">
        <f>'Data Capture Demand'!C10</f>
        <v>Type 2</v>
      </c>
      <c r="D35" s="86" t="str">
        <f>IF('Data Capture Demand'!D10="","",'Data Capture Demand'!D10)</f>
        <v/>
      </c>
      <c r="E35" s="233">
        <f>'Data Capture Demand'!N10</f>
        <v>0</v>
      </c>
      <c r="G35" s="90">
        <f t="shared" ref="G35:G39" si="1">IF(E35=0,0,E35/$E$40)</f>
        <v>0</v>
      </c>
      <c r="H35" s="88">
        <f t="shared" ref="H35:H39" si="2">$E$30*(G35)</f>
        <v>0</v>
      </c>
      <c r="I35" s="164">
        <f>G35*'Strategic Decisions'!$I$6</f>
        <v>0</v>
      </c>
      <c r="J35" s="164">
        <f t="shared" ref="J35:J39" si="3">G35*$J$33</f>
        <v>0</v>
      </c>
      <c r="K35" s="88">
        <f t="shared" si="0"/>
        <v>0</v>
      </c>
      <c r="L35" s="135"/>
      <c r="M35" s="10"/>
      <c r="N35" s="135"/>
      <c r="O35" s="135"/>
      <c r="P35" s="16"/>
      <c r="Q35" s="16"/>
      <c r="R35" s="16"/>
      <c r="S35" s="16"/>
      <c r="T35" s="16"/>
      <c r="U35" s="16"/>
      <c r="V35" s="16"/>
      <c r="W35" s="16"/>
      <c r="X35" s="16"/>
      <c r="AZ35" s="53"/>
    </row>
    <row r="36" spans="1:52" ht="21" customHeight="1">
      <c r="A36" s="10"/>
      <c r="B36" s="22"/>
      <c r="C36" s="86" t="str">
        <f>'Data Capture Demand'!C11</f>
        <v>Type 3</v>
      </c>
      <c r="D36" s="86" t="str">
        <f>IF('Data Capture Demand'!D11="","",'Data Capture Demand'!D11)</f>
        <v/>
      </c>
      <c r="E36" s="233">
        <f>'Data Capture Demand'!N11</f>
        <v>0</v>
      </c>
      <c r="G36" s="90">
        <f t="shared" si="1"/>
        <v>0</v>
      </c>
      <c r="H36" s="88">
        <f t="shared" si="2"/>
        <v>0</v>
      </c>
      <c r="I36" s="164">
        <f>G36*'Strategic Decisions'!$I$6</f>
        <v>0</v>
      </c>
      <c r="J36" s="164">
        <f t="shared" si="3"/>
        <v>0</v>
      </c>
      <c r="K36" s="88">
        <f t="shared" si="0"/>
        <v>0</v>
      </c>
      <c r="L36" s="135"/>
      <c r="M36" s="10"/>
      <c r="N36" s="135"/>
      <c r="O36" s="135"/>
      <c r="P36" s="16"/>
      <c r="Q36" s="16"/>
      <c r="R36" s="16"/>
      <c r="S36" s="16"/>
      <c r="T36" s="16"/>
      <c r="U36" s="16"/>
      <c r="V36" s="16"/>
      <c r="W36" s="16"/>
      <c r="X36" s="16"/>
      <c r="AZ36" s="53"/>
    </row>
    <row r="37" spans="1:52" ht="21" customHeight="1">
      <c r="A37" s="10"/>
      <c r="B37" s="22"/>
      <c r="C37" s="86" t="str">
        <f>'Data Capture Demand'!C12</f>
        <v>Type 4</v>
      </c>
      <c r="D37" s="86" t="str">
        <f>IF('Data Capture Demand'!D12="","",'Data Capture Demand'!D12)</f>
        <v/>
      </c>
      <c r="E37" s="233">
        <f>'Data Capture Demand'!N12</f>
        <v>0</v>
      </c>
      <c r="G37" s="90">
        <f t="shared" si="1"/>
        <v>0</v>
      </c>
      <c r="H37" s="88">
        <f t="shared" si="2"/>
        <v>0</v>
      </c>
      <c r="I37" s="164">
        <f>G37*'Strategic Decisions'!$I$6</f>
        <v>0</v>
      </c>
      <c r="J37" s="164">
        <f t="shared" si="3"/>
        <v>0</v>
      </c>
      <c r="K37" s="88">
        <f t="shared" si="0"/>
        <v>0</v>
      </c>
      <c r="L37" s="135"/>
      <c r="M37" s="10"/>
      <c r="N37" s="135"/>
      <c r="O37" s="135"/>
      <c r="P37" s="16"/>
      <c r="Q37" s="16"/>
      <c r="R37" s="16"/>
      <c r="S37" s="16"/>
      <c r="T37" s="16"/>
      <c r="U37" s="16"/>
      <c r="V37" s="16"/>
      <c r="W37" s="16"/>
      <c r="X37" s="16"/>
      <c r="AZ37" s="53"/>
    </row>
    <row r="38" spans="1:52" ht="21" customHeight="1">
      <c r="A38" s="10"/>
      <c r="B38" s="22"/>
      <c r="C38" s="86" t="str">
        <f>'Data Capture Demand'!C13</f>
        <v>Type 5</v>
      </c>
      <c r="D38" s="86" t="str">
        <f>IF('Data Capture Demand'!D13="","",'Data Capture Demand'!D13)</f>
        <v/>
      </c>
      <c r="E38" s="233">
        <f>'Data Capture Demand'!N13</f>
        <v>0</v>
      </c>
      <c r="G38" s="90">
        <f t="shared" si="1"/>
        <v>0</v>
      </c>
      <c r="H38" s="88">
        <f t="shared" si="2"/>
        <v>0</v>
      </c>
      <c r="I38" s="164">
        <f>G38*'Strategic Decisions'!$I$6</f>
        <v>0</v>
      </c>
      <c r="J38" s="164">
        <f t="shared" si="3"/>
        <v>0</v>
      </c>
      <c r="K38" s="88">
        <f t="shared" si="0"/>
        <v>0</v>
      </c>
      <c r="L38" s="135"/>
      <c r="M38" s="182"/>
      <c r="N38" s="135"/>
      <c r="O38" s="135"/>
      <c r="P38" s="16"/>
      <c r="Q38" s="16"/>
      <c r="R38" s="16"/>
      <c r="S38" s="16"/>
      <c r="T38" s="16"/>
      <c r="U38" s="16"/>
      <c r="V38" s="16"/>
      <c r="W38" s="16"/>
      <c r="X38" s="16"/>
      <c r="AZ38" s="53"/>
    </row>
    <row r="39" spans="1:52" ht="21" customHeight="1">
      <c r="A39" s="10"/>
      <c r="B39" s="22"/>
      <c r="C39" s="86" t="str">
        <f>'Data Capture Demand'!C14</f>
        <v>Type 6</v>
      </c>
      <c r="D39" s="86" t="str">
        <f>IF('Data Capture Demand'!D14="","",'Data Capture Demand'!D14)</f>
        <v/>
      </c>
      <c r="E39" s="233">
        <f>'Data Capture Demand'!N14</f>
        <v>0</v>
      </c>
      <c r="G39" s="90">
        <f t="shared" si="1"/>
        <v>0</v>
      </c>
      <c r="H39" s="88">
        <f t="shared" si="2"/>
        <v>0</v>
      </c>
      <c r="I39" s="164">
        <f>G39*'Strategic Decisions'!$I$6</f>
        <v>0</v>
      </c>
      <c r="J39" s="164">
        <f t="shared" si="3"/>
        <v>0</v>
      </c>
      <c r="K39" s="88">
        <f t="shared" si="0"/>
        <v>0</v>
      </c>
      <c r="L39" s="135"/>
      <c r="M39" s="10"/>
      <c r="N39" s="135"/>
      <c r="O39" s="135"/>
      <c r="P39" s="16"/>
      <c r="Q39" s="16"/>
      <c r="R39" s="16"/>
      <c r="S39" s="16"/>
      <c r="T39" s="16"/>
      <c r="U39" s="16"/>
      <c r="V39" s="16"/>
      <c r="W39" s="16"/>
      <c r="X39" s="16"/>
      <c r="AZ39" s="53"/>
    </row>
    <row r="40" spans="1:52" ht="21" customHeight="1">
      <c r="A40" s="10"/>
      <c r="B40" s="22"/>
      <c r="C40" s="51" t="str">
        <f>'Data Capture Demand'!C15</f>
        <v>TOTAL NO OF ACTIVITIES</v>
      </c>
      <c r="D40" s="51"/>
      <c r="E40" s="89">
        <f>SUM(E34:E39)</f>
        <v>0</v>
      </c>
      <c r="G40" s="91">
        <f>SUM(G34:G39)</f>
        <v>0</v>
      </c>
      <c r="H40" s="107">
        <f>SUM(H34:H39)</f>
        <v>0</v>
      </c>
      <c r="I40" s="107">
        <f>SUM(I34:I39)</f>
        <v>0</v>
      </c>
      <c r="J40" s="107">
        <f>SUM(J34:J39)</f>
        <v>0</v>
      </c>
      <c r="K40" s="107">
        <f>SUM(K34:K39)</f>
        <v>0</v>
      </c>
      <c r="L40" s="135"/>
      <c r="M40" s="10"/>
      <c r="N40" s="135"/>
      <c r="O40" s="135"/>
      <c r="P40" s="16"/>
      <c r="Q40" s="16"/>
      <c r="R40" s="16"/>
      <c r="S40" s="16"/>
      <c r="T40" s="16"/>
      <c r="U40" s="16"/>
      <c r="V40" s="16"/>
      <c r="W40" s="16"/>
      <c r="X40" s="16"/>
      <c r="AZ40" s="53"/>
    </row>
    <row r="41" spans="1:52" ht="15" customHeight="1">
      <c r="A41" s="10"/>
      <c r="B41" s="22"/>
      <c r="C41" s="18"/>
      <c r="D41" s="19"/>
      <c r="E41" s="20"/>
      <c r="F41" s="5"/>
      <c r="G41" s="5"/>
      <c r="H41" s="16"/>
      <c r="I41" s="135"/>
      <c r="J41" s="135"/>
      <c r="K41" s="135"/>
      <c r="L41" s="135"/>
      <c r="M41" s="10"/>
      <c r="N41" s="135"/>
      <c r="O41" s="135"/>
      <c r="P41" s="16"/>
      <c r="Q41" s="16"/>
      <c r="R41" s="16"/>
      <c r="S41" s="16"/>
      <c r="T41" s="16"/>
      <c r="U41" s="16"/>
      <c r="V41" s="16"/>
      <c r="W41" s="16"/>
      <c r="X41" s="16"/>
      <c r="AZ41" s="53"/>
    </row>
    <row r="42" spans="1:52" ht="15" customHeight="1">
      <c r="A42" s="10"/>
      <c r="B42" s="23"/>
      <c r="C42" s="13"/>
      <c r="D42" s="14"/>
      <c r="E42" s="15"/>
      <c r="F42" s="9"/>
      <c r="G42" s="9"/>
      <c r="H42" s="10"/>
      <c r="I42" s="10"/>
      <c r="J42" s="10"/>
      <c r="K42" s="10"/>
      <c r="L42" s="10"/>
      <c r="M42" s="10"/>
      <c r="N42" s="135"/>
      <c r="O42" s="135"/>
      <c r="P42" s="16"/>
      <c r="Q42" s="16"/>
      <c r="R42" s="16"/>
      <c r="S42" s="16"/>
      <c r="T42" s="16"/>
      <c r="U42" s="16"/>
      <c r="V42" s="16"/>
      <c r="W42" s="16"/>
      <c r="X42" s="16"/>
      <c r="AZ42" s="53">
        <v>0.37</v>
      </c>
    </row>
    <row r="43" spans="1:52">
      <c r="K43" s="16"/>
      <c r="L43" s="16"/>
      <c r="M43" s="16"/>
      <c r="N43" s="16"/>
      <c r="O43" s="16"/>
      <c r="P43" s="16"/>
      <c r="Q43" s="16"/>
      <c r="R43" s="16"/>
      <c r="S43" s="16"/>
      <c r="T43" s="16"/>
      <c r="U43" s="16"/>
      <c r="V43" s="16"/>
      <c r="W43" s="16"/>
      <c r="X43" s="16"/>
      <c r="AZ43" s="53">
        <v>0.38</v>
      </c>
    </row>
    <row r="44" spans="1:52">
      <c r="F44" s="7"/>
      <c r="I44" s="7"/>
      <c r="K44" s="16"/>
      <c r="L44" s="16"/>
      <c r="M44" s="16"/>
      <c r="N44" s="16"/>
      <c r="O44" s="16"/>
      <c r="P44" s="16"/>
      <c r="Q44" s="16"/>
      <c r="R44" s="16"/>
      <c r="S44" s="16"/>
      <c r="T44" s="16"/>
      <c r="U44" s="16"/>
      <c r="V44" s="16"/>
      <c r="W44" s="16"/>
      <c r="X44" s="16"/>
      <c r="AZ44" s="53">
        <v>0.39</v>
      </c>
    </row>
    <row r="45" spans="1:52">
      <c r="C45" s="92"/>
      <c r="I45" s="7"/>
      <c r="K45" s="16"/>
      <c r="L45" s="16"/>
      <c r="M45" s="16"/>
      <c r="N45" s="16"/>
      <c r="O45" s="16"/>
      <c r="P45" s="16"/>
      <c r="Q45" s="16"/>
      <c r="R45" s="16"/>
      <c r="S45" s="16"/>
      <c r="T45" s="16"/>
      <c r="U45" s="16"/>
      <c r="V45" s="16"/>
      <c r="W45" s="16"/>
      <c r="X45" s="16"/>
      <c r="AZ45" s="53">
        <v>0.4</v>
      </c>
    </row>
    <row r="46" spans="1:52">
      <c r="C46" s="92"/>
      <c r="I46" s="7"/>
      <c r="AZ46" s="53">
        <v>0.41</v>
      </c>
    </row>
    <row r="47" spans="1:52">
      <c r="C47" s="93"/>
      <c r="AZ47" s="53">
        <v>0.42</v>
      </c>
    </row>
    <row r="48" spans="1:52">
      <c r="C48" s="92"/>
      <c r="AZ48" s="53">
        <v>0.43</v>
      </c>
    </row>
    <row r="49" spans="3:52">
      <c r="C49" s="93"/>
      <c r="AZ49" s="53">
        <v>0.44</v>
      </c>
    </row>
    <row r="50" spans="3:52">
      <c r="C50" s="93"/>
      <c r="AZ50" s="53">
        <v>0.45</v>
      </c>
    </row>
    <row r="51" spans="3:52">
      <c r="AZ51" s="53">
        <v>0.46</v>
      </c>
    </row>
    <row r="52" spans="3:52">
      <c r="AZ52" s="53">
        <v>0.47</v>
      </c>
    </row>
    <row r="53" spans="3:52">
      <c r="AZ53" s="53">
        <v>0.48</v>
      </c>
    </row>
    <row r="54" spans="3:52">
      <c r="AZ54" s="53">
        <v>0.49</v>
      </c>
    </row>
    <row r="55" spans="3:52">
      <c r="AZ55" s="53">
        <v>0.5</v>
      </c>
    </row>
    <row r="56" spans="3:52">
      <c r="AZ56" s="53">
        <v>0.51</v>
      </c>
    </row>
    <row r="57" spans="3:52">
      <c r="AZ57" s="53">
        <v>0.52</v>
      </c>
    </row>
    <row r="58" spans="3:52">
      <c r="AZ58" s="53">
        <v>0.53</v>
      </c>
    </row>
    <row r="59" spans="3:52">
      <c r="AZ59" s="53">
        <v>0.54</v>
      </c>
    </row>
    <row r="60" spans="3:52">
      <c r="AZ60" s="53">
        <v>0.55000000000000004</v>
      </c>
    </row>
    <row r="61" spans="3:52">
      <c r="AZ61" s="53">
        <v>0.56000000000000005</v>
      </c>
    </row>
    <row r="62" spans="3:52">
      <c r="AZ62" s="53">
        <v>0.56999999999999995</v>
      </c>
    </row>
    <row r="63" spans="3:52">
      <c r="AZ63" s="53">
        <v>0.57999999999999996</v>
      </c>
    </row>
    <row r="64" spans="3:52">
      <c r="AZ64" s="53">
        <v>0.59</v>
      </c>
    </row>
    <row r="65" spans="52:52">
      <c r="AZ65" s="53">
        <v>0.6</v>
      </c>
    </row>
    <row r="66" spans="52:52">
      <c r="AZ66" s="53">
        <v>0.61</v>
      </c>
    </row>
    <row r="67" spans="52:52">
      <c r="AZ67" s="53">
        <v>0.62</v>
      </c>
    </row>
    <row r="68" spans="52:52">
      <c r="AZ68" s="53">
        <v>0.63</v>
      </c>
    </row>
    <row r="69" spans="52:52">
      <c r="AZ69" s="53">
        <v>0.64</v>
      </c>
    </row>
    <row r="70" spans="52:52">
      <c r="AZ70" s="53">
        <v>0.65</v>
      </c>
    </row>
    <row r="71" spans="52:52">
      <c r="AZ71" s="53">
        <v>0.66</v>
      </c>
    </row>
    <row r="72" spans="52:52">
      <c r="AZ72" s="53">
        <v>0.67</v>
      </c>
    </row>
    <row r="73" spans="52:52">
      <c r="AZ73" s="53">
        <v>0.68</v>
      </c>
    </row>
    <row r="74" spans="52:52">
      <c r="AZ74" s="53">
        <v>0.69</v>
      </c>
    </row>
    <row r="75" spans="52:52">
      <c r="AZ75" s="53">
        <v>0.7</v>
      </c>
    </row>
    <row r="76" spans="52:52">
      <c r="AZ76" s="53">
        <v>0.71</v>
      </c>
    </row>
    <row r="77" spans="52:52">
      <c r="AZ77" s="53">
        <v>0.72</v>
      </c>
    </row>
    <row r="78" spans="52:52">
      <c r="AZ78" s="53">
        <v>0.73</v>
      </c>
    </row>
    <row r="79" spans="52:52">
      <c r="AZ79" s="53">
        <v>0.74</v>
      </c>
    </row>
    <row r="80" spans="52:52">
      <c r="AZ80" s="53">
        <v>0.75</v>
      </c>
    </row>
    <row r="81" spans="52:52">
      <c r="AZ81" s="53">
        <v>0.76</v>
      </c>
    </row>
    <row r="82" spans="52:52">
      <c r="AZ82" s="53">
        <v>0.77</v>
      </c>
    </row>
    <row r="83" spans="52:52">
      <c r="AZ83" s="53">
        <v>0.78</v>
      </c>
    </row>
    <row r="84" spans="52:52">
      <c r="AZ84" s="53">
        <v>0.79</v>
      </c>
    </row>
    <row r="85" spans="52:52">
      <c r="AZ85" s="53">
        <v>0.8</v>
      </c>
    </row>
    <row r="86" spans="52:52">
      <c r="AZ86" s="53">
        <v>0.81</v>
      </c>
    </row>
    <row r="87" spans="52:52">
      <c r="AZ87" s="53">
        <v>0.82</v>
      </c>
    </row>
    <row r="88" spans="52:52">
      <c r="AZ88" s="53">
        <v>0.83</v>
      </c>
    </row>
    <row r="89" spans="52:52">
      <c r="AZ89" s="53">
        <v>0.84</v>
      </c>
    </row>
    <row r="90" spans="52:52">
      <c r="AZ90" s="53">
        <v>0.85</v>
      </c>
    </row>
    <row r="91" spans="52:52">
      <c r="AZ91" s="53">
        <v>0.86</v>
      </c>
    </row>
    <row r="92" spans="52:52">
      <c r="AZ92" s="53">
        <v>0.87</v>
      </c>
    </row>
    <row r="93" spans="52:52">
      <c r="AZ93" s="53">
        <v>0.88</v>
      </c>
    </row>
    <row r="94" spans="52:52">
      <c r="AZ94" s="53">
        <v>0.89</v>
      </c>
    </row>
    <row r="95" spans="52:52">
      <c r="AZ95" s="53">
        <v>0.9</v>
      </c>
    </row>
    <row r="96" spans="52:52">
      <c r="AZ96" s="53">
        <v>0.91</v>
      </c>
    </row>
    <row r="97" spans="52:52">
      <c r="AZ97" s="53">
        <v>0.92</v>
      </c>
    </row>
    <row r="98" spans="52:52">
      <c r="AZ98" s="53">
        <v>0.93</v>
      </c>
    </row>
    <row r="99" spans="52:52">
      <c r="AZ99" s="53">
        <v>0.94</v>
      </c>
    </row>
    <row r="100" spans="52:52">
      <c r="AZ100" s="53">
        <v>0.95</v>
      </c>
    </row>
    <row r="101" spans="52:52">
      <c r="AZ101" s="53">
        <v>0.96</v>
      </c>
    </row>
    <row r="102" spans="52:52">
      <c r="AZ102" s="53">
        <v>0.97</v>
      </c>
    </row>
    <row r="103" spans="52:52">
      <c r="AZ103" s="53">
        <v>0.98</v>
      </c>
    </row>
    <row r="104" spans="52:52">
      <c r="AZ104" s="53">
        <v>0.99</v>
      </c>
    </row>
    <row r="105" spans="52:52">
      <c r="AZ105" s="53">
        <v>1</v>
      </c>
    </row>
  </sheetData>
  <sheetProtection sheet="1" objects="1" scenarios="1" selectLockedCells="1"/>
  <mergeCells count="3">
    <mergeCell ref="C3:E3"/>
    <mergeCell ref="C32:E32"/>
    <mergeCell ref="D5:E5"/>
  </mergeCells>
  <pageMargins left="0.23622047244094491" right="0.23622047244094491" top="0.74803149606299213" bottom="0.74803149606299213" header="0.31496062992125984" footer="0.31496062992125984"/>
  <pageSetup paperSize="9" scale="67" orientation="portrait" blackAndWhite="1" horizontalDpi="4294967294" verticalDpi="0" r:id="rId1"/>
  <headerFooter>
    <oddHeader>&amp;Rpartnership | participation | progress</oddHeader>
    <oddFooter>&amp;L&amp;P of &amp;N •&amp;C&amp;A&amp;RTariff Modelling Tool</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sheetPr codeName="Sheet4">
    <pageSetUpPr autoPageBreaks="0"/>
  </sheetPr>
  <dimension ref="A1:K58"/>
  <sheetViews>
    <sheetView showGridLines="0" showRowColHeaders="0" zoomScale="75" zoomScaleNormal="75" workbookViewId="0"/>
  </sheetViews>
  <sheetFormatPr defaultRowHeight="15"/>
  <cols>
    <col min="1" max="1" width="6.7109375" customWidth="1"/>
    <col min="2" max="2" width="6.7109375" style="6" customWidth="1"/>
    <col min="3" max="3" width="43.7109375" customWidth="1"/>
    <col min="4" max="4" width="18.28515625" customWidth="1"/>
    <col min="5" max="5" width="6.7109375" customWidth="1"/>
    <col min="6" max="10" width="9.7109375" customWidth="1"/>
  </cols>
  <sheetData>
    <row r="1" spans="1:11" ht="24.95" customHeight="1">
      <c r="A1" s="10"/>
      <c r="B1" s="26"/>
      <c r="C1" s="10"/>
      <c r="D1" s="10"/>
      <c r="E1" s="10"/>
      <c r="F1" s="12"/>
      <c r="G1" s="12"/>
      <c r="H1" s="10"/>
      <c r="I1" s="10"/>
    </row>
    <row r="2" spans="1:11" ht="30" customHeight="1" thickBot="1">
      <c r="A2" s="10"/>
      <c r="B2" s="33"/>
      <c r="C2" s="16"/>
      <c r="D2" s="16"/>
      <c r="E2" s="16"/>
      <c r="F2" s="12"/>
      <c r="G2" s="12"/>
      <c r="H2" s="10"/>
      <c r="I2" s="10"/>
    </row>
    <row r="3" spans="1:11" ht="29.25" thickBot="1">
      <c r="A3" s="10"/>
      <c r="B3" s="33"/>
      <c r="C3" s="274" t="s">
        <v>17</v>
      </c>
      <c r="D3" s="275"/>
      <c r="E3" s="16"/>
      <c r="F3" s="12"/>
      <c r="G3" s="12"/>
      <c r="H3" s="10"/>
      <c r="I3" s="10"/>
      <c r="K3" s="92"/>
    </row>
    <row r="4" spans="1:11" ht="15" customHeight="1">
      <c r="A4" s="10"/>
      <c r="B4" s="33"/>
      <c r="C4" s="34"/>
      <c r="D4" s="16"/>
      <c r="E4" s="16"/>
      <c r="F4" s="12"/>
      <c r="G4" s="12"/>
      <c r="H4" s="10"/>
      <c r="I4" s="10"/>
    </row>
    <row r="5" spans="1:11" ht="47.25" customHeight="1">
      <c r="A5" s="10"/>
      <c r="B5" s="33"/>
      <c r="C5" s="272" t="s">
        <v>51</v>
      </c>
      <c r="D5" s="273"/>
      <c r="E5" s="16"/>
      <c r="F5" s="12"/>
      <c r="G5" s="12"/>
      <c r="H5" s="10"/>
      <c r="I5" s="10"/>
    </row>
    <row r="6" spans="1:11" ht="15" customHeight="1">
      <c r="A6" s="10"/>
      <c r="B6" s="33"/>
      <c r="C6" s="16"/>
      <c r="D6" s="16"/>
      <c r="E6" s="16"/>
      <c r="F6" s="12"/>
      <c r="G6" s="12"/>
      <c r="H6" s="10"/>
      <c r="I6" s="10"/>
    </row>
    <row r="7" spans="1:11" ht="30" customHeight="1">
      <c r="A7" s="10"/>
      <c r="B7" s="33"/>
      <c r="C7" s="102" t="s">
        <v>39</v>
      </c>
      <c r="D7" s="102" t="s">
        <v>35</v>
      </c>
      <c r="E7" s="16"/>
      <c r="F7" s="12"/>
      <c r="G7" s="12"/>
      <c r="H7" s="10"/>
      <c r="I7" s="10"/>
    </row>
    <row r="8" spans="1:11" ht="30" customHeight="1">
      <c r="A8" s="10"/>
      <c r="B8" s="33"/>
      <c r="C8" s="104" t="str">
        <f>IF('Data Capture Costs'!D34="","",'Data Capture Costs'!D34)</f>
        <v/>
      </c>
      <c r="D8" s="108">
        <f>IF('Data Capture Demand'!E9=0,0,'Data Capture Costs'!H34/'Data Capture Demand'!E9)</f>
        <v>0</v>
      </c>
      <c r="E8" s="16"/>
      <c r="F8" s="12"/>
      <c r="G8" s="12"/>
      <c r="H8" s="10"/>
      <c r="I8" s="10"/>
    </row>
    <row r="9" spans="1:11" s="92" customFormat="1" ht="30" customHeight="1">
      <c r="A9" s="10"/>
      <c r="B9" s="33"/>
      <c r="C9" s="104" t="str">
        <f>IF('Data Capture Costs'!D35="","",'Data Capture Costs'!D35)</f>
        <v/>
      </c>
      <c r="D9" s="108">
        <f>IF('Data Capture Demand'!E10=0,0,'Data Capture Costs'!H35/'Data Capture Demand'!E10)</f>
        <v>0</v>
      </c>
      <c r="E9" s="16"/>
      <c r="F9" s="12"/>
      <c r="G9" s="12"/>
      <c r="H9" s="10"/>
      <c r="I9" s="10"/>
    </row>
    <row r="10" spans="1:11" s="92" customFormat="1" ht="30" customHeight="1">
      <c r="A10" s="10"/>
      <c r="B10" s="33"/>
      <c r="C10" s="104" t="str">
        <f>IF('Data Capture Costs'!D36="","",'Data Capture Costs'!D36)</f>
        <v/>
      </c>
      <c r="D10" s="108">
        <f>IF('Data Capture Demand'!E11=0,0,'Data Capture Costs'!H36/'Data Capture Demand'!E11)</f>
        <v>0</v>
      </c>
      <c r="E10" s="16"/>
      <c r="F10" s="12"/>
      <c r="G10" s="12"/>
      <c r="H10" s="10"/>
      <c r="I10" s="10"/>
    </row>
    <row r="11" spans="1:11" s="92" customFormat="1" ht="30" customHeight="1">
      <c r="A11" s="10"/>
      <c r="B11" s="33"/>
      <c r="C11" s="104" t="str">
        <f>IF('Data Capture Costs'!D37="","",'Data Capture Costs'!D37)</f>
        <v/>
      </c>
      <c r="D11" s="108">
        <f>IF('Data Capture Demand'!E12=0,0,'Data Capture Costs'!H37/'Data Capture Demand'!E12)</f>
        <v>0</v>
      </c>
      <c r="E11" s="16"/>
      <c r="F11" s="12"/>
      <c r="G11" s="12"/>
      <c r="H11" s="10"/>
      <c r="I11" s="10"/>
    </row>
    <row r="12" spans="1:11" s="92" customFormat="1" ht="30" customHeight="1">
      <c r="A12" s="10"/>
      <c r="B12" s="33"/>
      <c r="C12" s="104" t="str">
        <f>IF('Data Capture Costs'!D38="","",'Data Capture Costs'!D38)</f>
        <v/>
      </c>
      <c r="D12" s="108">
        <f>IF('Data Capture Demand'!E13=0,0,'Data Capture Costs'!H38/'Data Capture Demand'!E13)</f>
        <v>0</v>
      </c>
      <c r="E12" s="16"/>
      <c r="F12" s="12"/>
      <c r="G12" s="12"/>
      <c r="H12" s="10"/>
      <c r="I12" s="10"/>
    </row>
    <row r="13" spans="1:11" ht="30" customHeight="1">
      <c r="A13" s="10"/>
      <c r="B13" s="33"/>
      <c r="C13" s="104" t="str">
        <f>IF('Data Capture Costs'!D39="","",'Data Capture Costs'!D39)</f>
        <v/>
      </c>
      <c r="D13" s="108">
        <f>IF('Data Capture Demand'!E14=0,0,'Data Capture Costs'!H39/'Data Capture Demand'!E14)</f>
        <v>0</v>
      </c>
      <c r="E13" s="16"/>
      <c r="F13" s="12"/>
      <c r="G13" s="12"/>
      <c r="H13" s="10"/>
      <c r="I13" s="10"/>
    </row>
    <row r="14" spans="1:11" ht="30" customHeight="1">
      <c r="A14" s="10"/>
      <c r="B14" s="33"/>
      <c r="E14" s="16"/>
      <c r="F14" s="12"/>
      <c r="G14" s="12"/>
      <c r="H14" s="10"/>
      <c r="I14" s="10"/>
    </row>
    <row r="15" spans="1:11" ht="35.1" customHeight="1">
      <c r="A15" s="10"/>
      <c r="B15" s="26"/>
      <c r="C15" s="10"/>
      <c r="D15" s="10"/>
      <c r="E15" s="10"/>
      <c r="F15" s="12"/>
      <c r="G15" s="12"/>
      <c r="H15" s="10"/>
      <c r="I15" s="10"/>
    </row>
    <row r="16" spans="1:11" ht="35.1" customHeight="1">
      <c r="A16" s="10"/>
      <c r="B16" s="26"/>
      <c r="C16" s="10"/>
      <c r="D16" s="10"/>
      <c r="E16" s="10"/>
      <c r="F16" s="12"/>
      <c r="G16" s="12"/>
      <c r="H16" s="10"/>
      <c r="I16" s="10"/>
    </row>
    <row r="17" spans="1:9" ht="15" customHeight="1">
      <c r="A17" s="10"/>
      <c r="B17" s="10"/>
      <c r="C17" s="10"/>
      <c r="D17" s="10"/>
      <c r="E17" s="10"/>
      <c r="F17" s="12"/>
      <c r="G17" s="12"/>
      <c r="H17" s="10"/>
      <c r="I17" s="10"/>
    </row>
    <row r="18" spans="1:9" ht="24.95" customHeight="1">
      <c r="A18" s="10"/>
      <c r="B18" s="10"/>
      <c r="C18" s="10"/>
      <c r="D18" s="10"/>
      <c r="E18" s="10"/>
      <c r="F18" s="12"/>
      <c r="G18" s="12"/>
      <c r="H18" s="10"/>
      <c r="I18" s="10"/>
    </row>
    <row r="19" spans="1:9" ht="26.25" customHeight="1">
      <c r="A19" s="16"/>
      <c r="B19" s="16"/>
      <c r="C19" s="16"/>
      <c r="D19" s="16"/>
      <c r="E19" s="16"/>
      <c r="F19" s="16"/>
      <c r="G19" s="16"/>
      <c r="H19" s="16"/>
      <c r="I19" s="16"/>
    </row>
    <row r="20" spans="1:9">
      <c r="A20" s="16"/>
      <c r="B20" s="16"/>
      <c r="C20" s="16"/>
      <c r="D20" s="16"/>
      <c r="E20" s="16"/>
      <c r="F20" s="16"/>
      <c r="G20" s="16"/>
      <c r="H20" s="16"/>
      <c r="I20" s="16"/>
    </row>
    <row r="21" spans="1:9">
      <c r="A21" s="16"/>
      <c r="B21" s="16"/>
      <c r="C21" s="16"/>
      <c r="D21" s="16"/>
      <c r="E21" s="16"/>
      <c r="F21" s="16"/>
      <c r="G21" s="16"/>
      <c r="H21" s="16"/>
      <c r="I21" s="16"/>
    </row>
    <row r="22" spans="1:9">
      <c r="A22" s="16"/>
      <c r="B22" s="16"/>
      <c r="C22" s="16"/>
      <c r="D22" s="16"/>
      <c r="E22" s="16"/>
      <c r="F22" s="16"/>
      <c r="G22" s="16"/>
      <c r="H22" s="16"/>
      <c r="I22" s="16"/>
    </row>
    <row r="23" spans="1:9">
      <c r="A23" s="16"/>
      <c r="B23" s="16"/>
      <c r="C23" s="16"/>
      <c r="D23" s="16"/>
      <c r="E23" s="16"/>
      <c r="F23" s="16"/>
      <c r="G23" s="16"/>
      <c r="H23" s="16"/>
      <c r="I23" s="16"/>
    </row>
    <row r="24" spans="1:9">
      <c r="A24" s="16"/>
      <c r="B24" s="16"/>
      <c r="C24" s="16"/>
      <c r="D24" s="16"/>
      <c r="E24" s="16"/>
      <c r="F24" s="16"/>
      <c r="G24" s="16"/>
      <c r="H24" s="16"/>
      <c r="I24" s="16"/>
    </row>
    <row r="25" spans="1:9" ht="26.25" customHeight="1">
      <c r="A25" s="16"/>
      <c r="B25" s="16"/>
      <c r="C25" s="16"/>
      <c r="D25" s="16"/>
      <c r="E25" s="16"/>
      <c r="F25" s="16"/>
      <c r="G25" s="16"/>
      <c r="H25" s="16"/>
      <c r="I25" s="16"/>
    </row>
    <row r="26" spans="1:9">
      <c r="A26" s="16"/>
      <c r="B26" s="16"/>
      <c r="C26" s="16"/>
      <c r="D26" s="16"/>
      <c r="E26" s="16"/>
      <c r="F26" s="16"/>
      <c r="G26" s="16"/>
      <c r="H26" s="16"/>
      <c r="I26" s="16"/>
    </row>
    <row r="27" spans="1:9">
      <c r="A27" s="16"/>
      <c r="B27" s="16"/>
      <c r="C27" s="16"/>
      <c r="D27" s="16"/>
      <c r="E27" s="16"/>
      <c r="F27" s="16"/>
      <c r="G27" s="16"/>
      <c r="H27" s="16"/>
      <c r="I27" s="16"/>
    </row>
    <row r="28" spans="1:9">
      <c r="A28" s="16"/>
      <c r="B28" s="16"/>
      <c r="C28" s="16"/>
      <c r="D28" s="16"/>
      <c r="E28" s="16"/>
      <c r="F28" s="16"/>
      <c r="G28" s="16"/>
      <c r="H28" s="16"/>
      <c r="I28" s="16"/>
    </row>
    <row r="29" spans="1:9">
      <c r="A29" s="16"/>
      <c r="B29" s="16"/>
      <c r="C29" s="16"/>
      <c r="D29" s="16"/>
      <c r="E29" s="16"/>
      <c r="F29" s="16"/>
      <c r="G29" s="16"/>
      <c r="H29" s="16"/>
      <c r="I29" s="16"/>
    </row>
    <row r="30" spans="1:9" ht="26.1" customHeight="1">
      <c r="B30"/>
    </row>
    <row r="31" spans="1:9" ht="26.1" customHeight="1">
      <c r="B31"/>
    </row>
    <row r="32" spans="1:9" ht="26.1" customHeight="1">
      <c r="B32"/>
    </row>
    <row r="33" spans="2:2" ht="26.1" customHeight="1">
      <c r="B33"/>
    </row>
    <row r="34" spans="2:2" ht="26.1" customHeight="1">
      <c r="B34"/>
    </row>
    <row r="35" spans="2:2" ht="26.1" customHeight="1">
      <c r="B35"/>
    </row>
    <row r="36" spans="2:2" ht="26.1" customHeight="1">
      <c r="B36"/>
    </row>
    <row r="37" spans="2:2" ht="26.1" customHeight="1">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sheetData>
  <sheetProtection sheet="1" objects="1" scenarios="1" selectLockedCells="1" selectUnlockedCells="1"/>
  <mergeCells count="2">
    <mergeCell ref="C5:D5"/>
    <mergeCell ref="C3:D3"/>
  </mergeCells>
  <pageMargins left="0.23622047244094491" right="0.23622047244094491" top="0.74803149606299213" bottom="0.74803149606299213" header="0.31496062992125984" footer="0.31496062992125984"/>
  <pageSetup paperSize="9" scale="75" orientation="portrait" blackAndWhite="1" horizontalDpi="4294967293" verticalDpi="0" r:id="rId1"/>
  <headerFooter>
    <oddHeader>&amp;Cpartnership | participation | progress</oddHeader>
    <oddFooter>&amp;L&amp;P of &amp;N •&amp;C&amp;A&amp;RTariff Modelling Tool</oddFooter>
  </headerFooter>
  <drawing r:id="rId2"/>
</worksheet>
</file>

<file path=xl/worksheets/sheet6.xml><?xml version="1.0" encoding="utf-8"?>
<worksheet xmlns="http://schemas.openxmlformats.org/spreadsheetml/2006/main" xmlns:r="http://schemas.openxmlformats.org/officeDocument/2006/relationships">
  <sheetPr codeName="Sheet24">
    <pageSetUpPr fitToPage="1"/>
  </sheetPr>
  <dimension ref="A1:BC44"/>
  <sheetViews>
    <sheetView showGridLines="0" showRowColHeaders="0" tabSelected="1" zoomScale="80" zoomScaleNormal="80" workbookViewId="0">
      <selection activeCell="I13" sqref="I13"/>
    </sheetView>
  </sheetViews>
  <sheetFormatPr defaultRowHeight="15"/>
  <cols>
    <col min="1" max="1" width="3.7109375" style="92" customWidth="1"/>
    <col min="2" max="2" width="6.7109375" style="92" customWidth="1"/>
    <col min="3" max="3" width="58.5703125" style="92" customWidth="1"/>
    <col min="4" max="5" width="25.7109375" style="92" customWidth="1"/>
    <col min="6" max="8" width="3.7109375" style="92" customWidth="1"/>
    <col min="9" max="9" width="27.140625" style="92" customWidth="1"/>
    <col min="10" max="11" width="3.7109375" style="92" customWidth="1"/>
    <col min="12" max="14" width="9.7109375" style="92" customWidth="1"/>
    <col min="15" max="15" width="8.140625" style="92" customWidth="1"/>
    <col min="16" max="17" width="16.7109375" style="92" customWidth="1"/>
    <col min="18" max="18" width="6.7109375" style="92" customWidth="1"/>
    <col min="19" max="16384" width="9.140625" style="92"/>
  </cols>
  <sheetData>
    <row r="1" spans="1:55" ht="15" customHeight="1">
      <c r="A1" s="10"/>
      <c r="B1" s="10"/>
      <c r="C1" s="10"/>
      <c r="D1" s="10"/>
      <c r="E1" s="10"/>
      <c r="F1" s="10"/>
      <c r="G1" s="10"/>
      <c r="H1" s="10"/>
      <c r="I1" s="10"/>
      <c r="J1" s="10"/>
      <c r="K1" s="10"/>
      <c r="L1" s="10"/>
      <c r="M1" s="10"/>
      <c r="N1" s="10"/>
      <c r="Q1" s="16"/>
      <c r="R1" s="16"/>
      <c r="S1" s="16"/>
      <c r="BC1" s="92" t="s">
        <v>71</v>
      </c>
    </row>
    <row r="2" spans="1:55" ht="20.100000000000001" customHeight="1" thickBot="1">
      <c r="A2" s="10"/>
      <c r="F2" s="16"/>
      <c r="G2" s="10"/>
      <c r="H2" s="10"/>
      <c r="I2" s="10"/>
      <c r="J2" s="10"/>
      <c r="K2" s="10"/>
      <c r="L2" s="10"/>
      <c r="M2" s="10"/>
      <c r="N2" s="10"/>
      <c r="Q2" s="16"/>
      <c r="R2" s="16"/>
      <c r="S2" s="16"/>
    </row>
    <row r="3" spans="1:55" ht="24.75" customHeight="1" thickBot="1">
      <c r="A3" s="10"/>
      <c r="C3" s="276" t="s">
        <v>70</v>
      </c>
      <c r="D3" s="277"/>
      <c r="E3" s="278"/>
      <c r="F3" s="16"/>
      <c r="G3" s="10"/>
      <c r="H3" s="10"/>
      <c r="I3" s="10"/>
      <c r="J3" s="10"/>
      <c r="K3" s="10"/>
      <c r="L3" s="10"/>
      <c r="M3" s="10"/>
      <c r="N3" s="10"/>
      <c r="Q3" s="16"/>
      <c r="R3" s="16"/>
      <c r="S3" s="16"/>
    </row>
    <row r="4" spans="1:55" ht="20.100000000000001" customHeight="1" thickBot="1">
      <c r="A4" s="10"/>
      <c r="F4" s="16"/>
      <c r="G4" s="10"/>
      <c r="H4" s="135"/>
      <c r="I4" s="135"/>
      <c r="J4" s="135"/>
      <c r="K4" s="10"/>
      <c r="L4" s="10"/>
      <c r="M4" s="10"/>
      <c r="N4" s="10"/>
      <c r="Q4" s="16"/>
      <c r="R4" s="16"/>
      <c r="S4" s="16"/>
      <c r="BC4" s="92" t="s">
        <v>69</v>
      </c>
    </row>
    <row r="5" spans="1:55" ht="24.95" customHeight="1" thickBot="1">
      <c r="A5" s="10"/>
      <c r="B5" s="155"/>
      <c r="C5" s="156" t="s">
        <v>86</v>
      </c>
      <c r="D5" s="156" t="s">
        <v>84</v>
      </c>
      <c r="E5" s="172" t="s">
        <v>95</v>
      </c>
      <c r="F5" s="117"/>
      <c r="G5" s="10"/>
      <c r="H5" s="135"/>
      <c r="I5" s="176" t="s">
        <v>77</v>
      </c>
      <c r="J5" s="135"/>
      <c r="K5" s="10"/>
      <c r="L5" s="10"/>
      <c r="M5" s="10"/>
      <c r="N5" s="10"/>
      <c r="Q5" s="16"/>
      <c r="R5" s="16"/>
      <c r="S5" s="16"/>
    </row>
    <row r="6" spans="1:55" ht="39.75" customHeight="1" thickBot="1">
      <c r="A6" s="10"/>
      <c r="B6" s="142">
        <v>1</v>
      </c>
      <c r="C6" s="145" t="s">
        <v>67</v>
      </c>
      <c r="D6" s="157" t="s">
        <v>63</v>
      </c>
      <c r="E6" s="173"/>
      <c r="F6" s="117"/>
      <c r="G6" s="10"/>
      <c r="H6" s="135"/>
      <c r="I6" s="178">
        <f>D8-D12+D18</f>
        <v>0</v>
      </c>
      <c r="J6" s="135"/>
      <c r="K6" s="10"/>
      <c r="L6" s="10"/>
      <c r="M6" s="10"/>
      <c r="N6" s="10"/>
      <c r="Q6" s="16"/>
      <c r="R6" s="16"/>
      <c r="S6" s="16"/>
    </row>
    <row r="7" spans="1:55" ht="35.1" customHeight="1" thickBot="1">
      <c r="A7" s="10"/>
      <c r="B7" s="142"/>
      <c r="C7" s="154"/>
      <c r="D7" s="158" t="s">
        <v>62</v>
      </c>
      <c r="E7" s="174"/>
      <c r="F7" s="117"/>
      <c r="G7" s="10"/>
      <c r="H7" s="135"/>
      <c r="I7" s="176" t="s">
        <v>78</v>
      </c>
      <c r="J7" s="135"/>
      <c r="K7" s="10"/>
      <c r="L7" s="10"/>
      <c r="M7" s="10"/>
      <c r="N7" s="10"/>
      <c r="Q7" s="16"/>
      <c r="R7" s="16"/>
      <c r="S7" s="16"/>
    </row>
    <row r="8" spans="1:55" ht="35.1" customHeight="1" thickBot="1">
      <c r="A8" s="10"/>
      <c r="B8" s="142"/>
      <c r="C8" s="149" t="s">
        <v>66</v>
      </c>
      <c r="D8" s="161">
        <v>0</v>
      </c>
      <c r="E8" s="161">
        <v>0</v>
      </c>
      <c r="F8" s="117"/>
      <c r="G8" s="10"/>
      <c r="H8" s="135"/>
      <c r="I8" s="178">
        <f>E8-E12+E18</f>
        <v>0</v>
      </c>
      <c r="J8" s="135"/>
      <c r="K8" s="10"/>
      <c r="L8" s="10"/>
      <c r="M8" s="10"/>
      <c r="N8" s="10"/>
      <c r="Q8" s="16"/>
      <c r="R8" s="16"/>
      <c r="S8" s="16"/>
    </row>
    <row r="9" spans="1:55" ht="15" customHeight="1">
      <c r="A9" s="10"/>
      <c r="B9" s="142"/>
      <c r="C9" s="147"/>
      <c r="D9" s="153"/>
      <c r="E9" s="166"/>
      <c r="F9" s="117"/>
      <c r="G9" s="10"/>
      <c r="H9" s="135"/>
      <c r="I9" s="135"/>
      <c r="J9" s="135"/>
      <c r="K9" s="10"/>
      <c r="L9" s="10"/>
      <c r="M9" s="10"/>
      <c r="N9" s="10"/>
      <c r="Q9" s="16"/>
      <c r="R9" s="16"/>
      <c r="S9" s="16"/>
    </row>
    <row r="10" spans="1:55" ht="40.5" customHeight="1">
      <c r="A10" s="10"/>
      <c r="B10" s="142">
        <v>2</v>
      </c>
      <c r="C10" s="145" t="s">
        <v>65</v>
      </c>
      <c r="D10" s="158" t="s">
        <v>63</v>
      </c>
      <c r="E10" s="167"/>
      <c r="F10" s="117"/>
      <c r="G10" s="10"/>
      <c r="H10" s="10"/>
      <c r="I10" s="10"/>
      <c r="J10" s="10"/>
      <c r="K10" s="10"/>
      <c r="L10" s="10"/>
      <c r="M10" s="10"/>
      <c r="N10" s="10"/>
      <c r="Q10" s="16"/>
      <c r="R10" s="16"/>
      <c r="S10" s="16"/>
    </row>
    <row r="11" spans="1:55" ht="35.1" customHeight="1" thickBot="1">
      <c r="A11" s="10"/>
      <c r="B11" s="142"/>
      <c r="C11" s="152"/>
      <c r="D11" s="158" t="s">
        <v>62</v>
      </c>
      <c r="E11" s="167"/>
      <c r="F11" s="117"/>
      <c r="G11" s="10"/>
      <c r="H11" s="10"/>
      <c r="I11" s="10"/>
      <c r="J11" s="10"/>
      <c r="K11" s="10"/>
      <c r="L11" s="10"/>
      <c r="M11" s="10"/>
      <c r="N11" s="10"/>
      <c r="Q11" s="16"/>
      <c r="R11" s="16"/>
      <c r="S11" s="16"/>
    </row>
    <row r="12" spans="1:55" ht="35.1" customHeight="1" thickBot="1">
      <c r="A12" s="10"/>
      <c r="B12" s="142"/>
      <c r="C12" s="149" t="s">
        <v>64</v>
      </c>
      <c r="D12" s="162">
        <v>0</v>
      </c>
      <c r="E12" s="162">
        <v>0</v>
      </c>
      <c r="F12" s="117"/>
      <c r="G12" s="10"/>
      <c r="H12" s="177"/>
      <c r="I12" s="10"/>
      <c r="J12" s="10"/>
      <c r="K12" s="10"/>
      <c r="L12" s="10"/>
      <c r="M12" s="10"/>
      <c r="N12" s="10"/>
      <c r="Q12" s="16"/>
      <c r="R12" s="16"/>
      <c r="S12" s="16"/>
    </row>
    <row r="13" spans="1:55" ht="15" customHeight="1" thickBot="1">
      <c r="A13" s="10"/>
      <c r="B13" s="142"/>
      <c r="C13" s="184"/>
      <c r="D13" s="185"/>
      <c r="E13" s="186"/>
      <c r="F13" s="117"/>
      <c r="G13" s="10"/>
      <c r="H13" s="10"/>
      <c r="I13" s="10"/>
      <c r="J13" s="10"/>
      <c r="K13" s="10"/>
      <c r="L13" s="10"/>
      <c r="M13" s="10"/>
      <c r="N13" s="10"/>
      <c r="Q13" s="16"/>
      <c r="R13" s="16"/>
      <c r="S13" s="16"/>
    </row>
    <row r="14" spans="1:55" ht="24.95" customHeight="1" thickBot="1">
      <c r="A14" s="10"/>
      <c r="B14" s="142"/>
      <c r="C14" s="156" t="s">
        <v>85</v>
      </c>
      <c r="D14" s="156" t="s">
        <v>84</v>
      </c>
      <c r="E14" s="172" t="s">
        <v>95</v>
      </c>
      <c r="F14" s="117"/>
      <c r="G14" s="10"/>
      <c r="H14" s="10"/>
      <c r="I14" s="10"/>
      <c r="J14" s="10"/>
      <c r="K14" s="10"/>
      <c r="L14" s="10"/>
      <c r="M14" s="10"/>
      <c r="N14" s="10"/>
      <c r="Q14" s="16"/>
      <c r="R14" s="16"/>
      <c r="S14" s="16"/>
    </row>
    <row r="15" spans="1:55" ht="37.5" customHeight="1">
      <c r="A15" s="10"/>
      <c r="B15" s="142"/>
      <c r="C15" s="279" t="s">
        <v>94</v>
      </c>
      <c r="D15" s="280"/>
      <c r="E15" s="281"/>
      <c r="F15" s="117"/>
      <c r="G15" s="10"/>
      <c r="H15" s="10"/>
      <c r="I15" s="10"/>
      <c r="J15" s="10"/>
      <c r="K15" s="10"/>
      <c r="L15" s="10"/>
      <c r="M15" s="10"/>
      <c r="N15" s="10"/>
      <c r="Q15" s="16"/>
      <c r="R15" s="16"/>
      <c r="S15" s="16"/>
    </row>
    <row r="16" spans="1:55" ht="39.75" customHeight="1">
      <c r="A16" s="10"/>
      <c r="B16" s="142">
        <v>3</v>
      </c>
      <c r="C16" s="145" t="s">
        <v>83</v>
      </c>
      <c r="D16" s="159" t="s">
        <v>63</v>
      </c>
      <c r="E16" s="168"/>
      <c r="F16" s="117"/>
      <c r="G16" s="10"/>
      <c r="H16" s="175"/>
      <c r="I16" s="10"/>
      <c r="J16" s="10"/>
      <c r="K16" s="151"/>
      <c r="L16" s="150"/>
      <c r="M16" s="10"/>
      <c r="N16" s="10"/>
      <c r="Q16" s="16"/>
      <c r="R16" s="16"/>
      <c r="S16" s="16"/>
    </row>
    <row r="17" spans="1:21" ht="35.1" customHeight="1" thickBot="1">
      <c r="A17" s="10"/>
      <c r="B17" s="142"/>
      <c r="C17" s="145"/>
      <c r="D17" s="159" t="s">
        <v>62</v>
      </c>
      <c r="E17" s="168"/>
      <c r="F17" s="117"/>
      <c r="G17" s="10"/>
      <c r="H17" s="175"/>
      <c r="I17" s="10"/>
      <c r="J17" s="10"/>
      <c r="K17" s="151"/>
      <c r="L17" s="150"/>
      <c r="M17" s="10"/>
      <c r="N17" s="10"/>
      <c r="Q17" s="16"/>
      <c r="R17" s="16"/>
      <c r="S17" s="16"/>
    </row>
    <row r="18" spans="1:21" ht="35.1" customHeight="1" thickBot="1">
      <c r="A18" s="10"/>
      <c r="B18" s="142"/>
      <c r="C18" s="149" t="s">
        <v>61</v>
      </c>
      <c r="D18" s="161">
        <v>0</v>
      </c>
      <c r="E18" s="161">
        <v>0</v>
      </c>
      <c r="F18" s="117"/>
      <c r="G18" s="10"/>
      <c r="H18" s="175"/>
      <c r="I18" s="10"/>
      <c r="J18" s="10"/>
      <c r="K18" s="10"/>
      <c r="L18" s="10"/>
      <c r="M18" s="10"/>
      <c r="N18" s="10"/>
      <c r="Q18" s="16"/>
      <c r="R18" s="16"/>
      <c r="S18" s="16"/>
      <c r="T18" s="16"/>
      <c r="U18" s="16"/>
    </row>
    <row r="19" spans="1:21" ht="15" customHeight="1">
      <c r="A19" s="10"/>
      <c r="B19" s="142"/>
      <c r="C19" s="147"/>
      <c r="D19" s="148"/>
      <c r="E19" s="169"/>
      <c r="F19" s="117"/>
      <c r="G19" s="10"/>
      <c r="H19" s="10"/>
      <c r="I19" s="10"/>
      <c r="J19" s="10"/>
      <c r="K19" s="10"/>
      <c r="L19" s="10"/>
      <c r="M19" s="10"/>
      <c r="N19" s="10"/>
      <c r="Q19" s="16"/>
      <c r="R19" s="16"/>
      <c r="S19" s="16"/>
      <c r="T19" s="16"/>
      <c r="U19" s="16"/>
    </row>
    <row r="20" spans="1:21" ht="42.75" customHeight="1">
      <c r="A20" s="10"/>
      <c r="B20" s="142">
        <v>4</v>
      </c>
      <c r="C20" s="145" t="s">
        <v>60</v>
      </c>
      <c r="D20" s="160" t="s">
        <v>72</v>
      </c>
      <c r="E20" s="170"/>
      <c r="F20" s="117"/>
      <c r="G20" s="10"/>
      <c r="H20" s="10"/>
      <c r="I20" s="10"/>
      <c r="J20" s="10"/>
      <c r="K20" s="10"/>
      <c r="L20" s="10"/>
      <c r="M20" s="10"/>
      <c r="N20" s="10"/>
      <c r="Q20" s="16"/>
      <c r="R20" s="16"/>
      <c r="S20" s="16"/>
      <c r="T20" s="16"/>
      <c r="U20" s="16"/>
    </row>
    <row r="21" spans="1:21" ht="20.100000000000001" customHeight="1">
      <c r="A21" s="10"/>
      <c r="B21" s="142"/>
      <c r="C21" s="145"/>
      <c r="D21" s="160"/>
      <c r="E21" s="170"/>
      <c r="F21" s="117"/>
      <c r="G21" s="10"/>
      <c r="H21" s="10"/>
      <c r="I21" s="10"/>
      <c r="J21" s="10"/>
      <c r="K21" s="10"/>
      <c r="L21" s="10"/>
      <c r="M21" s="10"/>
      <c r="N21" s="10"/>
      <c r="Q21" s="16"/>
      <c r="R21" s="16"/>
      <c r="S21" s="16"/>
      <c r="T21" s="16"/>
      <c r="U21" s="16"/>
    </row>
    <row r="22" spans="1:21" ht="15" customHeight="1">
      <c r="A22" s="10"/>
      <c r="B22" s="142"/>
      <c r="C22" s="147"/>
      <c r="D22" s="146"/>
      <c r="E22" s="171"/>
      <c r="F22" s="117"/>
      <c r="G22" s="10"/>
      <c r="H22" s="10"/>
      <c r="I22" s="10"/>
      <c r="J22" s="10"/>
      <c r="K22" s="10"/>
      <c r="L22" s="10"/>
      <c r="M22" s="10"/>
      <c r="N22" s="10"/>
      <c r="Q22" s="16"/>
      <c r="R22" s="16"/>
      <c r="S22" s="16"/>
      <c r="T22" s="16"/>
      <c r="U22" s="16"/>
    </row>
    <row r="23" spans="1:21" ht="41.25" customHeight="1">
      <c r="A23" s="10"/>
      <c r="B23" s="142">
        <v>5</v>
      </c>
      <c r="C23" s="145" t="s">
        <v>59</v>
      </c>
      <c r="D23" s="160" t="s">
        <v>72</v>
      </c>
      <c r="E23" s="170"/>
      <c r="F23" s="117"/>
      <c r="G23" s="10"/>
      <c r="H23" s="10"/>
      <c r="I23" s="144"/>
      <c r="J23" s="10"/>
      <c r="K23" s="10"/>
      <c r="L23" s="10"/>
      <c r="M23" s="10"/>
      <c r="N23" s="10"/>
      <c r="S23" s="16"/>
      <c r="T23" s="16"/>
      <c r="U23" s="16"/>
    </row>
    <row r="24" spans="1:21" ht="15" customHeight="1" thickBot="1">
      <c r="A24" s="10"/>
      <c r="B24" s="142"/>
      <c r="C24" s="143"/>
      <c r="D24" s="183"/>
      <c r="E24" s="174"/>
      <c r="F24" s="117"/>
      <c r="G24" s="10"/>
      <c r="H24" s="10"/>
      <c r="I24" s="10"/>
      <c r="J24" s="10"/>
      <c r="K24" s="10"/>
      <c r="L24" s="10"/>
      <c r="M24" s="10"/>
      <c r="N24" s="10"/>
      <c r="S24" s="16"/>
      <c r="T24" s="16"/>
      <c r="U24" s="16"/>
    </row>
    <row r="25" spans="1:21" ht="18.75">
      <c r="A25" s="10"/>
      <c r="B25" s="142"/>
      <c r="C25" s="141"/>
      <c r="D25" s="140"/>
      <c r="E25" s="121"/>
      <c r="F25" s="117"/>
      <c r="G25" s="10"/>
      <c r="H25" s="10"/>
      <c r="I25" s="10"/>
      <c r="J25" s="10"/>
      <c r="K25" s="10"/>
      <c r="L25" s="10"/>
      <c r="M25" s="10"/>
      <c r="N25" s="10"/>
      <c r="S25" s="16"/>
      <c r="T25" s="16"/>
      <c r="U25" s="16"/>
    </row>
    <row r="26" spans="1:21">
      <c r="A26" s="10"/>
      <c r="B26" s="10"/>
      <c r="C26" s="10"/>
      <c r="D26" s="10"/>
      <c r="E26" s="10"/>
      <c r="F26" s="10"/>
      <c r="G26" s="10"/>
      <c r="H26" s="10"/>
      <c r="I26" s="10"/>
      <c r="J26" s="10"/>
      <c r="K26" s="10"/>
      <c r="L26" s="10"/>
      <c r="M26" s="10"/>
      <c r="N26" s="10"/>
      <c r="Q26" s="16"/>
      <c r="R26" s="16"/>
      <c r="S26" s="16"/>
      <c r="T26" s="16"/>
    </row>
    <row r="27" spans="1:21">
      <c r="A27" s="16"/>
      <c r="B27" s="16"/>
      <c r="C27" s="16"/>
      <c r="D27" s="16"/>
      <c r="E27" s="16"/>
      <c r="F27" s="16"/>
      <c r="G27" s="16"/>
      <c r="H27" s="16"/>
      <c r="I27" s="16"/>
      <c r="J27" s="16"/>
      <c r="K27" s="16"/>
      <c r="L27" s="16"/>
      <c r="M27" s="16"/>
      <c r="N27" s="16"/>
      <c r="P27" s="16"/>
      <c r="Q27" s="16"/>
      <c r="R27" s="16"/>
      <c r="S27" s="16"/>
      <c r="T27" s="16"/>
    </row>
    <row r="28" spans="1:21">
      <c r="A28" s="16"/>
      <c r="B28" s="16"/>
      <c r="C28" s="16"/>
      <c r="D28" s="16"/>
      <c r="E28" s="16"/>
      <c r="F28" s="16"/>
      <c r="G28" s="16"/>
      <c r="H28" s="16"/>
      <c r="L28" s="16"/>
      <c r="M28" s="16"/>
      <c r="N28" s="16"/>
      <c r="P28" s="139"/>
      <c r="Q28" s="139"/>
      <c r="R28" s="139"/>
      <c r="S28" s="16"/>
      <c r="T28" s="16"/>
    </row>
    <row r="29" spans="1:21">
      <c r="A29" s="16"/>
      <c r="B29" s="16"/>
      <c r="C29" s="16"/>
      <c r="D29" s="16"/>
      <c r="E29" s="16"/>
      <c r="F29" s="16"/>
      <c r="G29" s="16"/>
      <c r="H29" s="16"/>
      <c r="L29" s="16"/>
      <c r="M29" s="16"/>
      <c r="N29" s="16"/>
      <c r="P29" s="139"/>
      <c r="R29" s="139"/>
      <c r="S29" s="16"/>
      <c r="T29" s="16"/>
    </row>
    <row r="30" spans="1:21">
      <c r="A30" s="16"/>
      <c r="B30" s="16"/>
      <c r="C30" s="16"/>
      <c r="D30" s="16"/>
      <c r="E30" s="16"/>
      <c r="F30" s="16"/>
      <c r="G30" s="16"/>
      <c r="H30" s="16"/>
      <c r="L30" s="16"/>
      <c r="M30" s="16"/>
      <c r="N30" s="16"/>
      <c r="R30" s="139"/>
      <c r="S30" s="16"/>
      <c r="T30" s="16"/>
    </row>
    <row r="31" spans="1:21">
      <c r="A31" s="16"/>
      <c r="B31" s="16"/>
      <c r="C31" s="16"/>
      <c r="D31" s="16"/>
      <c r="E31" s="16"/>
      <c r="F31" s="16"/>
      <c r="G31" s="16"/>
      <c r="H31" s="16"/>
      <c r="L31" s="16"/>
      <c r="M31" s="16"/>
      <c r="N31" s="16"/>
      <c r="R31" s="139"/>
      <c r="S31" s="16"/>
      <c r="T31" s="16"/>
    </row>
    <row r="32" spans="1:21">
      <c r="A32" s="16"/>
      <c r="B32" s="16"/>
      <c r="C32" s="16"/>
      <c r="D32" s="16"/>
      <c r="E32" s="16"/>
      <c r="F32" s="16"/>
      <c r="G32" s="16"/>
      <c r="H32" s="16"/>
      <c r="L32" s="16"/>
      <c r="M32" s="16"/>
      <c r="N32" s="16"/>
      <c r="R32" s="139"/>
      <c r="S32" s="16"/>
      <c r="T32" s="16"/>
    </row>
    <row r="33" spans="1:20">
      <c r="A33" s="16"/>
      <c r="B33" s="16"/>
      <c r="C33" s="16"/>
      <c r="D33" s="16"/>
      <c r="E33" s="16"/>
      <c r="F33" s="16"/>
      <c r="G33" s="16"/>
      <c r="H33" s="16"/>
      <c r="L33" s="16"/>
      <c r="M33" s="16"/>
      <c r="N33" s="16"/>
      <c r="P33" s="25"/>
      <c r="R33" s="139"/>
      <c r="S33" s="16"/>
      <c r="T33" s="16"/>
    </row>
    <row r="34" spans="1:20">
      <c r="A34" s="16"/>
      <c r="B34" s="16"/>
      <c r="C34" s="16"/>
      <c r="D34" s="16"/>
      <c r="E34" s="16"/>
      <c r="F34" s="16"/>
      <c r="G34" s="16"/>
      <c r="H34" s="16"/>
      <c r="L34" s="16"/>
      <c r="M34" s="16"/>
      <c r="N34" s="16"/>
      <c r="P34" s="139"/>
      <c r="R34" s="139"/>
      <c r="S34" s="16"/>
      <c r="T34" s="16"/>
    </row>
    <row r="35" spans="1:20">
      <c r="A35" s="16"/>
      <c r="B35" s="16"/>
      <c r="C35" s="16"/>
      <c r="D35" s="16"/>
      <c r="E35" s="16"/>
      <c r="F35" s="16"/>
      <c r="G35" s="16"/>
      <c r="H35" s="16"/>
      <c r="I35" s="16"/>
      <c r="J35" s="16"/>
      <c r="K35" s="16"/>
      <c r="L35" s="16"/>
      <c r="M35" s="16"/>
      <c r="N35" s="16"/>
      <c r="Q35" s="16"/>
      <c r="R35" s="16"/>
      <c r="S35" s="16"/>
      <c r="T35" s="16"/>
    </row>
    <row r="36" spans="1:20">
      <c r="A36" s="16"/>
      <c r="B36" s="16"/>
      <c r="C36" s="16"/>
      <c r="D36" s="16"/>
      <c r="E36" s="16"/>
      <c r="F36" s="16"/>
      <c r="G36" s="16"/>
      <c r="H36" s="16"/>
      <c r="I36" s="16"/>
      <c r="J36" s="16"/>
      <c r="K36" s="16"/>
      <c r="L36" s="16"/>
      <c r="M36" s="16"/>
      <c r="N36" s="16"/>
      <c r="Q36" s="16"/>
      <c r="R36" s="16"/>
      <c r="S36" s="16"/>
      <c r="T36" s="16"/>
    </row>
    <row r="37" spans="1:20">
      <c r="A37" s="16"/>
      <c r="B37" s="16"/>
      <c r="C37" s="16"/>
      <c r="D37" s="16"/>
      <c r="E37" s="16"/>
      <c r="F37" s="16"/>
      <c r="G37" s="16"/>
      <c r="H37" s="16"/>
      <c r="I37" s="16"/>
      <c r="J37" s="16"/>
      <c r="K37" s="16"/>
      <c r="L37" s="16"/>
      <c r="M37" s="16"/>
      <c r="N37" s="16"/>
      <c r="Q37" s="16"/>
      <c r="R37" s="16"/>
      <c r="S37" s="16"/>
      <c r="T37" s="16"/>
    </row>
    <row r="38" spans="1:20">
      <c r="A38" s="16"/>
      <c r="B38" s="16"/>
      <c r="C38" s="16"/>
      <c r="D38" s="16"/>
      <c r="E38" s="16"/>
      <c r="F38" s="16"/>
      <c r="G38" s="16"/>
      <c r="H38" s="16"/>
      <c r="I38" s="16"/>
      <c r="J38" s="16"/>
      <c r="K38" s="16"/>
      <c r="L38" s="16"/>
      <c r="M38" s="16"/>
      <c r="N38" s="16"/>
      <c r="Q38" s="16"/>
      <c r="R38" s="16"/>
      <c r="S38" s="16"/>
      <c r="T38" s="16"/>
    </row>
    <row r="39" spans="1:20">
      <c r="A39" s="16"/>
      <c r="B39" s="16"/>
      <c r="C39" s="16"/>
      <c r="D39" s="16"/>
      <c r="E39" s="16"/>
      <c r="F39" s="16"/>
      <c r="G39" s="16"/>
      <c r="H39" s="16"/>
      <c r="I39" s="16"/>
      <c r="J39" s="16"/>
      <c r="K39" s="16"/>
      <c r="L39" s="16"/>
      <c r="M39" s="16"/>
      <c r="N39" s="16"/>
      <c r="Q39" s="16"/>
      <c r="R39" s="16"/>
      <c r="S39" s="16"/>
      <c r="T39" s="16"/>
    </row>
    <row r="40" spans="1:20">
      <c r="A40" s="16"/>
      <c r="B40" s="16"/>
      <c r="C40" s="16"/>
      <c r="D40" s="16"/>
      <c r="E40" s="16"/>
      <c r="F40" s="16"/>
      <c r="G40" s="16"/>
      <c r="H40" s="16"/>
      <c r="I40" s="16"/>
      <c r="J40" s="16"/>
      <c r="K40" s="16"/>
      <c r="L40" s="16"/>
      <c r="M40" s="16"/>
      <c r="N40" s="16"/>
      <c r="Q40" s="16"/>
      <c r="R40" s="16"/>
      <c r="S40" s="16"/>
      <c r="T40" s="16"/>
    </row>
    <row r="41" spans="1:20">
      <c r="A41" s="16"/>
      <c r="B41" s="16"/>
      <c r="C41" s="16"/>
      <c r="D41" s="16"/>
      <c r="E41" s="16"/>
      <c r="F41" s="16"/>
      <c r="G41" s="16"/>
      <c r="H41" s="16"/>
      <c r="I41" s="16"/>
      <c r="J41" s="16"/>
      <c r="K41" s="16"/>
      <c r="L41" s="16"/>
      <c r="M41" s="16"/>
      <c r="N41" s="16"/>
      <c r="Q41" s="16"/>
      <c r="R41" s="16"/>
      <c r="S41" s="16"/>
      <c r="T41" s="16"/>
    </row>
    <row r="42" spans="1:20">
      <c r="A42" s="16"/>
      <c r="B42" s="16"/>
      <c r="C42" s="16"/>
      <c r="D42" s="16"/>
      <c r="E42" s="16"/>
      <c r="F42" s="16"/>
      <c r="G42" s="16"/>
      <c r="H42" s="16"/>
      <c r="I42" s="16"/>
      <c r="J42" s="16"/>
      <c r="K42" s="16"/>
      <c r="L42" s="16"/>
      <c r="M42" s="16"/>
      <c r="N42" s="16"/>
      <c r="Q42" s="16"/>
      <c r="R42" s="16"/>
      <c r="S42" s="16"/>
      <c r="T42" s="16"/>
    </row>
    <row r="43" spans="1:20">
      <c r="A43" s="16"/>
      <c r="B43" s="16"/>
      <c r="C43" s="16"/>
      <c r="D43" s="16"/>
      <c r="E43" s="16"/>
      <c r="F43" s="16"/>
      <c r="G43" s="16"/>
      <c r="H43" s="16"/>
      <c r="I43" s="16"/>
      <c r="J43" s="16"/>
      <c r="K43" s="16"/>
      <c r="L43" s="16"/>
      <c r="M43" s="16"/>
      <c r="N43" s="16"/>
      <c r="Q43" s="16"/>
    </row>
    <row r="44" spans="1:20">
      <c r="A44" s="16"/>
      <c r="B44" s="16"/>
      <c r="C44" s="16"/>
      <c r="D44" s="16"/>
      <c r="E44" s="16"/>
      <c r="F44" s="16"/>
      <c r="G44" s="16"/>
      <c r="H44" s="16"/>
      <c r="I44" s="16"/>
      <c r="J44" s="16"/>
      <c r="K44" s="16"/>
      <c r="L44" s="16"/>
      <c r="M44" s="16"/>
      <c r="N44" s="16"/>
      <c r="Q44" s="16"/>
    </row>
  </sheetData>
  <sheetProtection selectLockedCells="1"/>
  <mergeCells count="2">
    <mergeCell ref="C3:E3"/>
    <mergeCell ref="C15:E15"/>
  </mergeCells>
  <hyperlinks>
    <hyperlink ref="D6" location="'Strategic Decisions'!D8" tooltip="Yes" display="YES"/>
    <hyperlink ref="D7" location="'Strategic Decisions'!D10" tooltip="No" display="NO"/>
    <hyperlink ref="D10" location="'Strategic Decisions'!D12" tooltip="Yes" display="YES"/>
    <hyperlink ref="D11" location="'Strategic Decisions'!D14" tooltip="No" display="NO"/>
    <hyperlink ref="D16" location="'Strategic Decisions'!D16" tooltip="Yes" display="YES"/>
    <hyperlink ref="D17" location="'Strategic Decisions'!D18" tooltip="No" display="NO"/>
    <hyperlink ref="D20" location="'Test Revised Primary Baseline'!J7" tooltip="Change Tariff" display="CHANGE TARIFF"/>
    <hyperlink ref="D23" location="'Test Revised Primary Baseline'!J7" tooltip="Change Tariff" display="CHANGE TARIFF"/>
  </hyperlinks>
  <pageMargins left="0.39370078740157483" right="0.39370078740157483" top="0.39370078740157483" bottom="0.39370078740157483" header="0.39370078740157483" footer="0.39370078740157483"/>
  <pageSetup paperSize="9" scale="80" orientation="portrait" blackAndWhite="1" horizontalDpi="4294967294" verticalDpi="0" r:id="rId1"/>
  <headerFooter>
    <oddHeader>&amp;Rpartnership | participation | progress</oddHeader>
    <oddFooter>&amp;L&amp;P of &amp;N •&amp;C&amp;A&amp;RTariff Modelling Tool</oddFooter>
  </headerFooter>
  <drawing r:id="rId2"/>
</worksheet>
</file>

<file path=xl/worksheets/sheet7.xml><?xml version="1.0" encoding="utf-8"?>
<worksheet xmlns="http://schemas.openxmlformats.org/spreadsheetml/2006/main" xmlns:r="http://schemas.openxmlformats.org/officeDocument/2006/relationships">
  <sheetPr codeName="Sheet5">
    <pageSetUpPr autoPageBreaks="0"/>
  </sheetPr>
  <dimension ref="A1:J58"/>
  <sheetViews>
    <sheetView showGridLines="0" showRowColHeaders="0" zoomScale="75" zoomScaleNormal="75" workbookViewId="0">
      <selection activeCell="N13" sqref="N13"/>
    </sheetView>
  </sheetViews>
  <sheetFormatPr defaultRowHeight="15"/>
  <cols>
    <col min="1" max="1" width="6.7109375" style="92" customWidth="1"/>
    <col min="2" max="2" width="6.7109375" style="6" customWidth="1"/>
    <col min="3" max="3" width="43.7109375" style="92" customWidth="1"/>
    <col min="4" max="4" width="20" style="92" customWidth="1"/>
    <col min="5" max="5" width="6.7109375" style="92" customWidth="1"/>
    <col min="6" max="10" width="9.7109375" style="92" customWidth="1"/>
    <col min="11" max="16384" width="9.140625" style="92"/>
  </cols>
  <sheetData>
    <row r="1" spans="1:9" ht="24.95" customHeight="1">
      <c r="A1" s="10"/>
      <c r="B1" s="26"/>
      <c r="C1" s="10"/>
      <c r="D1" s="10"/>
      <c r="E1" s="10"/>
      <c r="F1" s="12"/>
      <c r="G1" s="12"/>
      <c r="H1" s="10"/>
      <c r="I1" s="10"/>
    </row>
    <row r="2" spans="1:9" ht="30" customHeight="1" thickBot="1">
      <c r="A2" s="10"/>
      <c r="B2" s="33"/>
      <c r="C2" s="16"/>
      <c r="D2" s="16"/>
      <c r="E2" s="16"/>
      <c r="F2" s="12"/>
      <c r="G2" s="12"/>
      <c r="H2" s="10"/>
      <c r="I2" s="10"/>
    </row>
    <row r="3" spans="1:9" ht="29.25" thickBot="1">
      <c r="A3" s="10"/>
      <c r="B3" s="33"/>
      <c r="C3" s="274" t="s">
        <v>68</v>
      </c>
      <c r="D3" s="275"/>
      <c r="E3" s="16"/>
      <c r="F3" s="12"/>
      <c r="G3" s="12"/>
      <c r="H3" s="10"/>
      <c r="I3" s="10"/>
    </row>
    <row r="4" spans="1:9" ht="15" customHeight="1">
      <c r="A4" s="10"/>
      <c r="B4" s="33"/>
      <c r="C4" s="34"/>
      <c r="D4" s="16"/>
      <c r="E4" s="16"/>
      <c r="F4" s="12"/>
      <c r="G4" s="12"/>
      <c r="H4" s="10"/>
      <c r="I4" s="10"/>
    </row>
    <row r="5" spans="1:9" ht="47.25" customHeight="1">
      <c r="A5" s="10"/>
      <c r="B5" s="33"/>
      <c r="C5" s="272" t="s">
        <v>51</v>
      </c>
      <c r="D5" s="273"/>
      <c r="E5" s="16"/>
      <c r="F5" s="12"/>
      <c r="G5" s="12"/>
      <c r="H5" s="10"/>
      <c r="I5" s="10"/>
    </row>
    <row r="6" spans="1:9" ht="15" customHeight="1">
      <c r="A6" s="10"/>
      <c r="B6" s="33"/>
      <c r="C6" s="16"/>
      <c r="D6" s="16"/>
      <c r="E6" s="16"/>
      <c r="F6" s="12"/>
      <c r="G6" s="12"/>
      <c r="H6" s="10"/>
      <c r="I6" s="10"/>
    </row>
    <row r="7" spans="1:9" ht="30" customHeight="1">
      <c r="A7" s="10"/>
      <c r="B7" s="33"/>
      <c r="C7" s="102" t="s">
        <v>39</v>
      </c>
      <c r="D7" s="102" t="s">
        <v>35</v>
      </c>
      <c r="E7" s="16"/>
      <c r="F7" s="12"/>
      <c r="G7" s="12"/>
      <c r="H7" s="10"/>
      <c r="I7" s="10"/>
    </row>
    <row r="8" spans="1:9" ht="30" customHeight="1">
      <c r="A8" s="10"/>
      <c r="B8" s="33"/>
      <c r="C8" s="104" t="str">
        <f>'Data Capture Costs'!D34</f>
        <v/>
      </c>
      <c r="D8" s="108">
        <f>IF('Data Capture Demand'!E9=0,0,'Data Capture Costs'!K34/'Data Capture Demand'!E9)</f>
        <v>0</v>
      </c>
      <c r="E8" s="16"/>
      <c r="F8" s="12"/>
      <c r="G8" s="12"/>
      <c r="H8" s="10"/>
      <c r="I8" s="10"/>
    </row>
    <row r="9" spans="1:9" ht="30" customHeight="1">
      <c r="A9" s="10"/>
      <c r="B9" s="33"/>
      <c r="C9" s="104" t="str">
        <f>'Data Capture Costs'!D35</f>
        <v/>
      </c>
      <c r="D9" s="108">
        <f>IF('Data Capture Demand'!E10=0,0,'Data Capture Costs'!K35/'Data Capture Demand'!E10)</f>
        <v>0</v>
      </c>
      <c r="E9" s="16"/>
      <c r="F9" s="12"/>
      <c r="G9" s="12"/>
      <c r="H9" s="10"/>
      <c r="I9" s="10"/>
    </row>
    <row r="10" spans="1:9" ht="30" customHeight="1">
      <c r="A10" s="10"/>
      <c r="B10" s="33"/>
      <c r="C10" s="104" t="str">
        <f>'Data Capture Costs'!D36</f>
        <v/>
      </c>
      <c r="D10" s="108">
        <f>IF('Data Capture Demand'!E11=0,0,'Data Capture Costs'!K36/'Data Capture Demand'!E11)</f>
        <v>0</v>
      </c>
      <c r="E10" s="16"/>
      <c r="F10" s="12"/>
      <c r="G10" s="12"/>
      <c r="H10" s="10"/>
      <c r="I10" s="10"/>
    </row>
    <row r="11" spans="1:9" ht="30" customHeight="1">
      <c r="A11" s="10"/>
      <c r="B11" s="33"/>
      <c r="C11" s="104" t="str">
        <f>'Data Capture Costs'!D37</f>
        <v/>
      </c>
      <c r="D11" s="108">
        <f>IF('Data Capture Demand'!E12=0,0,'Data Capture Costs'!K37/'Data Capture Demand'!E12)</f>
        <v>0</v>
      </c>
      <c r="E11" s="16"/>
      <c r="F11" s="12"/>
      <c r="G11" s="12"/>
      <c r="H11" s="10"/>
      <c r="I11" s="10"/>
    </row>
    <row r="12" spans="1:9" ht="30" customHeight="1">
      <c r="A12" s="10"/>
      <c r="B12" s="33"/>
      <c r="C12" s="104" t="str">
        <f>'Data Capture Costs'!D38</f>
        <v/>
      </c>
      <c r="D12" s="108">
        <f>IF('Data Capture Demand'!E13=0,0,'Data Capture Costs'!K38/'Data Capture Demand'!E13)</f>
        <v>0</v>
      </c>
      <c r="E12" s="16"/>
      <c r="F12" s="12"/>
      <c r="G12" s="12"/>
      <c r="H12" s="10"/>
      <c r="I12" s="10"/>
    </row>
    <row r="13" spans="1:9" ht="30" customHeight="1">
      <c r="A13" s="10"/>
      <c r="B13" s="33"/>
      <c r="C13" s="104" t="str">
        <f>'Data Capture Costs'!D39</f>
        <v/>
      </c>
      <c r="D13" s="108">
        <f>IF('Data Capture Demand'!E14=0,0,'Data Capture Costs'!K39/'Data Capture Demand'!E14)</f>
        <v>0</v>
      </c>
      <c r="E13" s="16"/>
      <c r="F13" s="12"/>
      <c r="G13" s="12"/>
      <c r="H13" s="10"/>
      <c r="I13" s="10"/>
    </row>
    <row r="14" spans="1:9" ht="30" customHeight="1">
      <c r="A14" s="10"/>
      <c r="B14" s="33"/>
      <c r="E14" s="16"/>
      <c r="F14" s="12"/>
      <c r="G14" s="12"/>
      <c r="H14" s="10"/>
      <c r="I14" s="10"/>
    </row>
    <row r="15" spans="1:9" ht="35.1" customHeight="1">
      <c r="A15" s="10"/>
      <c r="B15" s="26"/>
      <c r="C15" s="10"/>
      <c r="D15" s="10"/>
      <c r="E15" s="10"/>
      <c r="F15" s="12"/>
      <c r="G15" s="12"/>
      <c r="H15" s="10"/>
      <c r="I15" s="10"/>
    </row>
    <row r="16" spans="1:9" ht="35.1" customHeight="1">
      <c r="A16" s="10"/>
      <c r="B16" s="26"/>
      <c r="C16" s="10"/>
      <c r="D16" s="10"/>
      <c r="E16" s="10"/>
      <c r="F16" s="12"/>
      <c r="G16" s="12"/>
      <c r="H16" s="10"/>
      <c r="I16" s="10"/>
    </row>
    <row r="17" spans="1:10" ht="15" customHeight="1">
      <c r="A17" s="10"/>
      <c r="B17" s="10"/>
      <c r="C17" s="10"/>
      <c r="D17" s="10"/>
      <c r="E17" s="10"/>
      <c r="F17" s="12"/>
      <c r="G17" s="12"/>
      <c r="H17" s="10"/>
      <c r="I17" s="10"/>
    </row>
    <row r="18" spans="1:10" ht="24.95" customHeight="1">
      <c r="A18" s="10"/>
      <c r="B18" s="10"/>
      <c r="C18" s="10"/>
      <c r="D18" s="10"/>
      <c r="E18" s="10"/>
      <c r="F18" s="12"/>
      <c r="G18" s="12"/>
      <c r="H18" s="10"/>
      <c r="I18" s="10"/>
    </row>
    <row r="19" spans="1:10" ht="26.25" customHeight="1">
      <c r="A19" s="16"/>
      <c r="B19" s="16"/>
      <c r="C19" s="16"/>
      <c r="D19" s="16"/>
      <c r="E19" s="16"/>
      <c r="F19" s="16"/>
      <c r="G19" s="16"/>
      <c r="H19" s="16"/>
      <c r="I19" s="16"/>
      <c r="J19" s="16"/>
    </row>
    <row r="20" spans="1:10">
      <c r="A20" s="16"/>
      <c r="B20" s="16"/>
      <c r="C20" s="16"/>
      <c r="D20" s="16"/>
      <c r="E20" s="16"/>
      <c r="F20" s="16"/>
      <c r="G20" s="16"/>
      <c r="H20" s="16"/>
      <c r="I20" s="16"/>
      <c r="J20" s="16"/>
    </row>
    <row r="21" spans="1:10">
      <c r="A21" s="16"/>
      <c r="B21" s="16"/>
      <c r="C21" s="16"/>
      <c r="D21" s="16"/>
      <c r="E21" s="16"/>
      <c r="F21" s="16"/>
      <c r="G21" s="16"/>
      <c r="H21" s="16"/>
      <c r="I21" s="16"/>
      <c r="J21" s="16"/>
    </row>
    <row r="22" spans="1:10">
      <c r="A22" s="16"/>
      <c r="B22" s="16"/>
      <c r="C22" s="16"/>
      <c r="D22" s="16"/>
      <c r="E22" s="16"/>
      <c r="F22" s="16"/>
      <c r="G22" s="16"/>
      <c r="H22" s="16"/>
      <c r="I22" s="16"/>
      <c r="J22" s="16"/>
    </row>
    <row r="23" spans="1:10">
      <c r="A23" s="16"/>
      <c r="B23" s="16"/>
      <c r="C23" s="16"/>
      <c r="D23" s="16"/>
      <c r="E23" s="16"/>
      <c r="F23" s="16"/>
      <c r="G23" s="16"/>
      <c r="H23" s="16"/>
      <c r="I23" s="16"/>
      <c r="J23" s="16"/>
    </row>
    <row r="24" spans="1:10">
      <c r="A24" s="16"/>
      <c r="B24" s="16"/>
      <c r="C24" s="16"/>
      <c r="D24" s="16"/>
      <c r="E24" s="16"/>
      <c r="F24" s="16"/>
      <c r="G24" s="16"/>
      <c r="H24" s="16"/>
      <c r="I24" s="16"/>
      <c r="J24" s="16"/>
    </row>
    <row r="25" spans="1:10" ht="26.25" customHeight="1">
      <c r="A25" s="16"/>
      <c r="B25" s="16"/>
      <c r="C25" s="16"/>
      <c r="D25" s="16"/>
      <c r="E25" s="16"/>
      <c r="F25" s="16"/>
      <c r="G25" s="16"/>
      <c r="H25" s="16"/>
      <c r="I25" s="16"/>
      <c r="J25" s="16"/>
    </row>
    <row r="26" spans="1:10">
      <c r="A26" s="16"/>
      <c r="B26" s="16"/>
      <c r="C26" s="16"/>
      <c r="D26" s="16"/>
      <c r="E26" s="16"/>
      <c r="F26" s="16"/>
      <c r="G26" s="16"/>
      <c r="H26" s="16"/>
      <c r="I26" s="16"/>
      <c r="J26" s="16"/>
    </row>
    <row r="27" spans="1:10">
      <c r="A27" s="16"/>
      <c r="B27" s="16"/>
      <c r="C27" s="16"/>
      <c r="D27" s="16"/>
      <c r="E27" s="16"/>
      <c r="F27" s="16"/>
      <c r="G27" s="16"/>
      <c r="H27" s="16"/>
      <c r="I27" s="16"/>
      <c r="J27" s="16"/>
    </row>
    <row r="28" spans="1:10">
      <c r="A28" s="16"/>
      <c r="B28" s="16"/>
      <c r="C28" s="16"/>
      <c r="D28" s="16"/>
      <c r="E28" s="16"/>
      <c r="F28" s="16"/>
      <c r="G28" s="16"/>
      <c r="H28" s="16"/>
      <c r="I28" s="16"/>
      <c r="J28" s="16"/>
    </row>
    <row r="29" spans="1:10">
      <c r="A29" s="16"/>
      <c r="B29" s="16"/>
      <c r="C29" s="16"/>
      <c r="D29" s="16"/>
      <c r="E29" s="16"/>
      <c r="F29" s="16"/>
      <c r="G29" s="16"/>
      <c r="H29" s="16"/>
      <c r="I29" s="16"/>
      <c r="J29" s="16"/>
    </row>
    <row r="30" spans="1:10" ht="26.1" customHeight="1">
      <c r="A30" s="16"/>
      <c r="B30" s="16"/>
      <c r="C30" s="16"/>
      <c r="D30" s="16"/>
      <c r="E30" s="16"/>
      <c r="F30" s="16"/>
      <c r="G30" s="16"/>
      <c r="H30" s="16"/>
      <c r="I30" s="16"/>
      <c r="J30" s="16"/>
    </row>
    <row r="31" spans="1:10" ht="26.1" customHeight="1">
      <c r="B31" s="92"/>
    </row>
    <row r="32" spans="1:10" ht="26.1" customHeight="1">
      <c r="B32" s="92"/>
    </row>
    <row r="33" spans="2:2" ht="26.1" customHeight="1">
      <c r="B33" s="92"/>
    </row>
    <row r="34" spans="2:2" ht="26.1" customHeight="1">
      <c r="B34" s="92"/>
    </row>
    <row r="35" spans="2:2" ht="26.1" customHeight="1">
      <c r="B35" s="92"/>
    </row>
    <row r="36" spans="2:2" ht="26.1" customHeight="1">
      <c r="B36" s="92"/>
    </row>
    <row r="37" spans="2:2" ht="26.1" customHeight="1">
      <c r="B37" s="92"/>
    </row>
    <row r="38" spans="2:2">
      <c r="B38" s="92"/>
    </row>
    <row r="39" spans="2:2">
      <c r="B39" s="92"/>
    </row>
    <row r="40" spans="2:2">
      <c r="B40" s="92"/>
    </row>
    <row r="41" spans="2:2">
      <c r="B41" s="92"/>
    </row>
    <row r="42" spans="2:2">
      <c r="B42" s="92"/>
    </row>
    <row r="43" spans="2:2">
      <c r="B43" s="92"/>
    </row>
    <row r="44" spans="2:2">
      <c r="B44" s="92"/>
    </row>
    <row r="45" spans="2:2">
      <c r="B45" s="92"/>
    </row>
    <row r="46" spans="2:2">
      <c r="B46" s="92"/>
    </row>
    <row r="47" spans="2:2">
      <c r="B47" s="92"/>
    </row>
    <row r="48" spans="2:2">
      <c r="B48" s="92"/>
    </row>
    <row r="49" spans="2:2">
      <c r="B49" s="92"/>
    </row>
    <row r="50" spans="2:2">
      <c r="B50" s="92"/>
    </row>
    <row r="51" spans="2:2">
      <c r="B51" s="92"/>
    </row>
    <row r="52" spans="2:2">
      <c r="B52" s="92"/>
    </row>
    <row r="53" spans="2:2">
      <c r="B53" s="92"/>
    </row>
    <row r="54" spans="2:2">
      <c r="B54" s="92"/>
    </row>
    <row r="55" spans="2:2">
      <c r="B55" s="92"/>
    </row>
    <row r="56" spans="2:2">
      <c r="B56" s="92"/>
    </row>
    <row r="57" spans="2:2">
      <c r="B57" s="92"/>
    </row>
    <row r="58" spans="2:2">
      <c r="B58" s="92"/>
    </row>
  </sheetData>
  <sheetProtection sheet="1" objects="1" scenarios="1" selectLockedCells="1" selectUnlockedCells="1"/>
  <mergeCells count="2">
    <mergeCell ref="C3:D3"/>
    <mergeCell ref="C5:D5"/>
  </mergeCells>
  <pageMargins left="0.23622047244094491" right="0.23622047244094491" top="0.74803149606299213" bottom="0.74803149606299213" header="0.31496062992125984" footer="0.31496062992125984"/>
  <pageSetup paperSize="9" scale="75" orientation="portrait" blackAndWhite="1" horizontalDpi="4294967293" verticalDpi="0" r:id="rId1"/>
  <headerFooter>
    <oddHeader>&amp;Cpartnership | participation | progress</oddHeader>
    <oddFooter>&amp;L&amp;P of &amp;N •&amp;C&amp;A&amp;RTariff Modelling Tool</oddFooter>
  </headerFooter>
  <drawing r:id="rId2"/>
</worksheet>
</file>

<file path=xl/worksheets/sheet8.xml><?xml version="1.0" encoding="utf-8"?>
<worksheet xmlns="http://schemas.openxmlformats.org/spreadsheetml/2006/main" xmlns:r="http://schemas.openxmlformats.org/officeDocument/2006/relationships">
  <sheetPr codeName="Sheet30">
    <pageSetUpPr autoPageBreaks="0" fitToPage="1"/>
  </sheetPr>
  <dimension ref="A1:U31"/>
  <sheetViews>
    <sheetView showGridLines="0" showRowColHeaders="0" zoomScale="80" zoomScaleNormal="80" workbookViewId="0">
      <selection activeCell="J7" sqref="J7"/>
    </sheetView>
  </sheetViews>
  <sheetFormatPr defaultRowHeight="15"/>
  <cols>
    <col min="1" max="2" width="3.7109375" customWidth="1"/>
    <col min="3" max="4" width="32.7109375" customWidth="1"/>
    <col min="5" max="5" width="16.28515625" style="35" customWidth="1"/>
    <col min="6" max="6" width="16.28515625" style="48" customWidth="1"/>
    <col min="7" max="7" width="16.28515625" style="4" customWidth="1"/>
    <col min="8" max="8" width="16.28515625" style="48" customWidth="1"/>
    <col min="9" max="9" width="16.28515625" style="4" customWidth="1"/>
    <col min="10" max="10" width="1.7109375" style="4" customWidth="1"/>
    <col min="11" max="11" width="16.28515625" style="4" customWidth="1"/>
    <col min="12" max="12" width="16.28515625" style="48" customWidth="1"/>
    <col min="13" max="13" width="16.28515625" style="4" customWidth="1"/>
    <col min="14" max="14" width="1.7109375" style="4" customWidth="1"/>
    <col min="15" max="15" width="16.28515625" style="48" customWidth="1"/>
    <col min="16" max="16" width="16.28515625" style="4" customWidth="1"/>
    <col min="17" max="18" width="3.7109375" customWidth="1"/>
    <col min="19" max="20" width="9.7109375" customWidth="1"/>
    <col min="21" max="21" width="6" customWidth="1"/>
    <col min="22" max="22" width="29.140625" customWidth="1"/>
    <col min="23" max="23" width="13.42578125" customWidth="1"/>
    <col min="24" max="24" width="34.140625" customWidth="1"/>
    <col min="25" max="31" width="16.7109375" customWidth="1"/>
    <col min="32" max="32" width="10" customWidth="1"/>
  </cols>
  <sheetData>
    <row r="1" spans="1:21">
      <c r="A1" s="12"/>
      <c r="B1" s="10"/>
      <c r="C1" s="10"/>
      <c r="D1" s="10"/>
      <c r="E1" s="46"/>
      <c r="F1" s="47"/>
      <c r="G1" s="49"/>
      <c r="H1" s="47"/>
      <c r="I1" s="49"/>
      <c r="J1" s="49"/>
      <c r="K1" s="49"/>
      <c r="L1" s="47"/>
      <c r="M1" s="49"/>
      <c r="N1" s="49"/>
      <c r="O1" s="47"/>
      <c r="P1" s="49"/>
      <c r="Q1" s="10"/>
      <c r="R1" s="10"/>
      <c r="S1" s="10"/>
      <c r="T1" s="10"/>
      <c r="U1" s="10"/>
    </row>
    <row r="2" spans="1:21" ht="15.75" thickBot="1">
      <c r="A2" s="12"/>
      <c r="R2" s="10"/>
      <c r="S2" s="10"/>
      <c r="T2" s="10"/>
      <c r="U2" s="10"/>
    </row>
    <row r="3" spans="1:21" ht="24.75" thickTop="1" thickBot="1">
      <c r="A3" s="12"/>
      <c r="C3" s="286" t="s">
        <v>31</v>
      </c>
      <c r="D3" s="287"/>
      <c r="E3" s="287"/>
      <c r="F3" s="287"/>
      <c r="G3" s="287"/>
      <c r="H3" s="287"/>
      <c r="I3" s="287"/>
      <c r="J3" s="287"/>
      <c r="K3" s="287"/>
      <c r="L3" s="287"/>
      <c r="M3" s="287"/>
      <c r="N3" s="287"/>
      <c r="O3" s="287"/>
      <c r="P3" s="288"/>
      <c r="R3" s="10"/>
      <c r="S3" s="10"/>
      <c r="T3" s="10"/>
      <c r="U3" s="10"/>
    </row>
    <row r="4" spans="1:21" ht="7.5" customHeight="1" thickTop="1" thickBot="1">
      <c r="A4" s="12"/>
      <c r="E4"/>
      <c r="F4"/>
      <c r="G4"/>
      <c r="H4"/>
      <c r="I4"/>
      <c r="J4" s="226"/>
      <c r="K4" s="227"/>
      <c r="L4" s="227"/>
      <c r="M4" s="227"/>
      <c r="N4" s="228"/>
      <c r="O4"/>
      <c r="P4"/>
      <c r="R4" s="10"/>
      <c r="S4" s="10"/>
      <c r="T4" s="10"/>
      <c r="U4" s="10"/>
    </row>
    <row r="5" spans="1:21" ht="30" customHeight="1" thickTop="1">
      <c r="A5" s="12"/>
      <c r="C5" s="294" t="str">
        <f>'Data Capture Demand'!C8</f>
        <v>CONSUMER</v>
      </c>
      <c r="D5" s="296" t="str">
        <f>'Data Capture Demand'!D8</f>
        <v>ACTIVITY TYPE</v>
      </c>
      <c r="E5" s="298" t="str">
        <f>'Data Capture Demand'!E8&amp;" ("&amp;Menu!J8&amp;")"</f>
        <v>NO OF ACTIVITIES (2010)</v>
      </c>
      <c r="F5" s="289" t="s">
        <v>34</v>
      </c>
      <c r="G5" s="290"/>
      <c r="H5" s="300" t="s">
        <v>73</v>
      </c>
      <c r="I5" s="301"/>
      <c r="J5" s="224"/>
      <c r="K5" s="291" t="s">
        <v>87</v>
      </c>
      <c r="L5" s="292"/>
      <c r="M5" s="293"/>
      <c r="N5" s="225"/>
      <c r="O5" s="187" t="s">
        <v>74</v>
      </c>
      <c r="P5" s="99" t="s">
        <v>37</v>
      </c>
      <c r="R5" s="10"/>
      <c r="S5" s="10"/>
      <c r="T5" s="10"/>
      <c r="U5" s="10"/>
    </row>
    <row r="6" spans="1:21" ht="30" customHeight="1" thickBot="1">
      <c r="A6" s="12"/>
      <c r="C6" s="295"/>
      <c r="D6" s="297"/>
      <c r="E6" s="299"/>
      <c r="F6" s="188" t="s">
        <v>35</v>
      </c>
      <c r="G6" s="189" t="s">
        <v>19</v>
      </c>
      <c r="H6" s="191" t="s">
        <v>35</v>
      </c>
      <c r="I6" s="192" t="s">
        <v>48</v>
      </c>
      <c r="J6" s="224"/>
      <c r="K6" s="95" t="s">
        <v>36</v>
      </c>
      <c r="L6" s="60" t="s">
        <v>35</v>
      </c>
      <c r="M6" s="96" t="s">
        <v>19</v>
      </c>
      <c r="N6" s="225"/>
      <c r="O6" s="190" t="s">
        <v>35</v>
      </c>
      <c r="P6" s="100" t="s">
        <v>19</v>
      </c>
      <c r="R6" s="10"/>
      <c r="S6" s="10"/>
      <c r="T6" s="10"/>
      <c r="U6" s="10"/>
    </row>
    <row r="7" spans="1:21">
      <c r="A7" s="12"/>
      <c r="C7" s="81" t="str">
        <f>IF('Data Capture Demand'!C9="","",'Data Capture Demand'!C9)</f>
        <v>Type 1</v>
      </c>
      <c r="D7" s="8" t="str">
        <f>IF('Data Capture Demand'!D9="","",'Data Capture Demand'!D9)</f>
        <v/>
      </c>
      <c r="E7" s="82">
        <f>'Data Capture Demand'!E9</f>
        <v>0</v>
      </c>
      <c r="F7" s="83">
        <f>'Data Capture Demand'!H9</f>
        <v>0</v>
      </c>
      <c r="G7" s="84">
        <f>SUM('Data Capture Demand'!G9*F7)</f>
        <v>0</v>
      </c>
      <c r="H7" s="94">
        <f>'Revised Tariff'!D8</f>
        <v>0</v>
      </c>
      <c r="I7" s="84">
        <f t="shared" ref="I7:I12" si="0">SUM(E7*H7)</f>
        <v>0</v>
      </c>
      <c r="J7" s="224"/>
      <c r="K7" s="97">
        <v>0</v>
      </c>
      <c r="L7" s="3">
        <f t="shared" ref="L7:L12" si="1">SUM(H7*K7%)+H7</f>
        <v>0</v>
      </c>
      <c r="M7" s="84">
        <f t="shared" ref="M7:M12" si="2">E7*L7</f>
        <v>0</v>
      </c>
      <c r="N7" s="225"/>
      <c r="O7" s="98">
        <f>L7-F7</f>
        <v>0</v>
      </c>
      <c r="P7" s="101">
        <f>M7-G7</f>
        <v>0</v>
      </c>
      <c r="Q7" s="7"/>
      <c r="R7" s="10"/>
      <c r="S7" s="10"/>
      <c r="T7" s="10"/>
      <c r="U7" s="10"/>
    </row>
    <row r="8" spans="1:21">
      <c r="A8" s="12"/>
      <c r="C8" s="81" t="str">
        <f>IF('Data Capture Demand'!C10="","",'Data Capture Demand'!C10)</f>
        <v>Type 2</v>
      </c>
      <c r="D8" s="8" t="str">
        <f>IF('Data Capture Demand'!D10="","",'Data Capture Demand'!D10)</f>
        <v/>
      </c>
      <c r="E8" s="82">
        <f>'Data Capture Demand'!E10</f>
        <v>0</v>
      </c>
      <c r="F8" s="83">
        <f>'Data Capture Demand'!H10</f>
        <v>0</v>
      </c>
      <c r="G8" s="84">
        <f>SUM('Data Capture Demand'!G10*F8)</f>
        <v>0</v>
      </c>
      <c r="H8" s="94">
        <f>'Revised Tariff'!D9</f>
        <v>0</v>
      </c>
      <c r="I8" s="84">
        <f t="shared" si="0"/>
        <v>0</v>
      </c>
      <c r="J8" s="224"/>
      <c r="K8" s="97">
        <v>0</v>
      </c>
      <c r="L8" s="3">
        <f t="shared" si="1"/>
        <v>0</v>
      </c>
      <c r="M8" s="84">
        <f t="shared" si="2"/>
        <v>0</v>
      </c>
      <c r="N8" s="225"/>
      <c r="O8" s="98">
        <f>L8-F8</f>
        <v>0</v>
      </c>
      <c r="P8" s="101">
        <f t="shared" ref="P8:P12" si="3">M8-G8</f>
        <v>0</v>
      </c>
      <c r="Q8" s="7"/>
      <c r="R8" s="10"/>
      <c r="S8" s="10"/>
      <c r="T8" s="10"/>
      <c r="U8" s="10"/>
    </row>
    <row r="9" spans="1:21">
      <c r="A9" s="12"/>
      <c r="C9" s="81" t="str">
        <f>IF('Data Capture Demand'!C11="","",'Data Capture Demand'!C11)</f>
        <v>Type 3</v>
      </c>
      <c r="D9" s="8" t="str">
        <f>IF('Data Capture Demand'!D11="","",'Data Capture Demand'!D11)</f>
        <v/>
      </c>
      <c r="E9" s="82">
        <f>'Data Capture Demand'!E11</f>
        <v>0</v>
      </c>
      <c r="F9" s="83">
        <f>'Data Capture Demand'!H11</f>
        <v>0</v>
      </c>
      <c r="G9" s="84">
        <f>SUM('Data Capture Demand'!G11*F9)</f>
        <v>0</v>
      </c>
      <c r="H9" s="94">
        <f>'Revised Tariff'!D10</f>
        <v>0</v>
      </c>
      <c r="I9" s="84">
        <f t="shared" si="0"/>
        <v>0</v>
      </c>
      <c r="J9" s="224"/>
      <c r="K9" s="97">
        <v>0</v>
      </c>
      <c r="L9" s="3">
        <f t="shared" si="1"/>
        <v>0</v>
      </c>
      <c r="M9" s="84">
        <f t="shared" si="2"/>
        <v>0</v>
      </c>
      <c r="N9" s="225"/>
      <c r="O9" s="98">
        <f>L9-F9</f>
        <v>0</v>
      </c>
      <c r="P9" s="101">
        <f t="shared" si="3"/>
        <v>0</v>
      </c>
      <c r="Q9" s="7"/>
      <c r="R9" s="10"/>
      <c r="S9" s="10"/>
      <c r="T9" s="10"/>
      <c r="U9" s="10"/>
    </row>
    <row r="10" spans="1:21">
      <c r="A10" s="12"/>
      <c r="C10" s="81" t="str">
        <f>IF('Data Capture Demand'!C12="","",'Data Capture Demand'!C12)</f>
        <v>Type 4</v>
      </c>
      <c r="D10" s="8" t="str">
        <f>IF('Data Capture Demand'!D12="","",'Data Capture Demand'!D12)</f>
        <v/>
      </c>
      <c r="E10" s="82">
        <f>'Data Capture Demand'!E12</f>
        <v>0</v>
      </c>
      <c r="F10" s="83">
        <f>'Data Capture Demand'!H12</f>
        <v>0</v>
      </c>
      <c r="G10" s="84">
        <f>SUM('Data Capture Demand'!G12*F10)</f>
        <v>0</v>
      </c>
      <c r="H10" s="94">
        <f>'Revised Tariff'!D11</f>
        <v>0</v>
      </c>
      <c r="I10" s="84">
        <f t="shared" si="0"/>
        <v>0</v>
      </c>
      <c r="J10" s="224"/>
      <c r="K10" s="97">
        <v>0</v>
      </c>
      <c r="L10" s="3">
        <f t="shared" si="1"/>
        <v>0</v>
      </c>
      <c r="M10" s="84">
        <f t="shared" si="2"/>
        <v>0</v>
      </c>
      <c r="N10" s="225"/>
      <c r="O10" s="98">
        <f>L10-F10</f>
        <v>0</v>
      </c>
      <c r="P10" s="101">
        <f t="shared" si="3"/>
        <v>0</v>
      </c>
      <c r="Q10" s="7"/>
      <c r="R10" s="10"/>
      <c r="S10" s="10"/>
      <c r="T10" s="10"/>
      <c r="U10" s="10"/>
    </row>
    <row r="11" spans="1:21">
      <c r="A11" s="12"/>
      <c r="C11" s="81" t="str">
        <f>IF('Data Capture Demand'!C13="","",'Data Capture Demand'!C13)</f>
        <v>Type 5</v>
      </c>
      <c r="D11" s="8" t="str">
        <f>IF('Data Capture Demand'!D13="","",'Data Capture Demand'!D13)</f>
        <v/>
      </c>
      <c r="E11" s="82">
        <f>'Data Capture Demand'!E13</f>
        <v>0</v>
      </c>
      <c r="F11" s="83">
        <f>'Data Capture Demand'!H13</f>
        <v>0</v>
      </c>
      <c r="G11" s="84">
        <f>SUM('Data Capture Demand'!G13*F11)</f>
        <v>0</v>
      </c>
      <c r="H11" s="94">
        <f>'Revised Tariff'!D12</f>
        <v>0</v>
      </c>
      <c r="I11" s="84">
        <f t="shared" si="0"/>
        <v>0</v>
      </c>
      <c r="J11" s="224"/>
      <c r="K11" s="97">
        <v>0</v>
      </c>
      <c r="L11" s="3">
        <f t="shared" si="1"/>
        <v>0</v>
      </c>
      <c r="M11" s="84">
        <f t="shared" si="2"/>
        <v>0</v>
      </c>
      <c r="N11" s="225"/>
      <c r="O11" s="98">
        <f>L11-F11</f>
        <v>0</v>
      </c>
      <c r="P11" s="101">
        <f t="shared" si="3"/>
        <v>0</v>
      </c>
      <c r="Q11" s="7"/>
      <c r="R11" s="10"/>
      <c r="S11" s="10"/>
      <c r="T11" s="10"/>
      <c r="U11" s="10"/>
    </row>
    <row r="12" spans="1:21" ht="15.75" thickBot="1">
      <c r="A12" s="12"/>
      <c r="C12" s="205" t="str">
        <f>IF('Data Capture Demand'!C14="","",'Data Capture Demand'!C14)</f>
        <v>Type 6</v>
      </c>
      <c r="D12" s="206" t="str">
        <f>IF('Data Capture Demand'!D14="","",'Data Capture Demand'!D14)</f>
        <v/>
      </c>
      <c r="E12" s="207">
        <f>'Data Capture Demand'!E14</f>
        <v>0</v>
      </c>
      <c r="F12" s="208">
        <f>'Data Capture Demand'!H14</f>
        <v>0</v>
      </c>
      <c r="G12" s="209">
        <f>SUM('Data Capture Demand'!G14*F12)</f>
        <v>0</v>
      </c>
      <c r="H12" s="210">
        <f>'Revised Tariff'!D13</f>
        <v>0</v>
      </c>
      <c r="I12" s="209">
        <f t="shared" si="0"/>
        <v>0</v>
      </c>
      <c r="J12" s="224"/>
      <c r="K12" s="211">
        <v>0</v>
      </c>
      <c r="L12" s="212">
        <f t="shared" si="1"/>
        <v>0</v>
      </c>
      <c r="M12" s="209">
        <f t="shared" si="2"/>
        <v>0</v>
      </c>
      <c r="N12" s="225"/>
      <c r="O12" s="213">
        <f>L12-F12</f>
        <v>0</v>
      </c>
      <c r="P12" s="214">
        <f t="shared" si="3"/>
        <v>0</v>
      </c>
      <c r="Q12" s="7"/>
      <c r="R12" s="10"/>
      <c r="S12" s="10"/>
      <c r="T12" s="10"/>
      <c r="U12" s="10"/>
    </row>
    <row r="13" spans="1:21" s="36" customFormat="1" ht="16.5" thickTop="1" thickBot="1">
      <c r="A13" s="12"/>
      <c r="B13"/>
      <c r="C13" s="215" t="str">
        <f>IF('Data Capture Demand'!C15="","",'Data Capture Demand'!C15)</f>
        <v>TOTAL NO OF ACTIVITIES</v>
      </c>
      <c r="D13" s="216"/>
      <c r="E13" s="217">
        <f>SUM(E7:E12)</f>
        <v>0</v>
      </c>
      <c r="F13" s="218"/>
      <c r="G13" s="219">
        <f>SUM(G7:G12)</f>
        <v>0</v>
      </c>
      <c r="H13" s="218"/>
      <c r="I13" s="219">
        <f>SUM(I7:I12)</f>
        <v>0</v>
      </c>
      <c r="J13" s="224"/>
      <c r="K13" s="220"/>
      <c r="L13" s="221"/>
      <c r="M13" s="219">
        <f>SUM(M7:M12)</f>
        <v>0</v>
      </c>
      <c r="N13" s="225"/>
      <c r="O13" s="222"/>
      <c r="P13" s="223">
        <f>SUM(P7:P12)</f>
        <v>0</v>
      </c>
      <c r="Q13" s="38"/>
      <c r="R13" s="37"/>
      <c r="S13" s="37"/>
      <c r="T13" s="37"/>
      <c r="U13" s="37"/>
    </row>
    <row r="14" spans="1:21" s="36" customFormat="1" ht="7.5" customHeight="1" thickTop="1" thickBot="1">
      <c r="A14" s="12"/>
      <c r="B14"/>
      <c r="C14"/>
      <c r="D14"/>
      <c r="E14"/>
      <c r="F14"/>
      <c r="G14"/>
      <c r="H14"/>
      <c r="I14"/>
      <c r="J14" s="229"/>
      <c r="K14" s="230"/>
      <c r="L14" s="230"/>
      <c r="M14" s="230"/>
      <c r="N14" s="231"/>
      <c r="O14"/>
      <c r="P14"/>
      <c r="Q14"/>
      <c r="R14" s="37"/>
      <c r="S14" s="37"/>
      <c r="T14" s="37"/>
      <c r="U14" s="37"/>
    </row>
    <row r="15" spans="1:21" ht="15.75" thickBot="1">
      <c r="A15" s="10"/>
      <c r="C15" s="194" t="s">
        <v>33</v>
      </c>
      <c r="D15" s="195">
        <f>'Data Capture Costs'!E30</f>
        <v>0</v>
      </c>
      <c r="E15" s="193"/>
      <c r="F15" s="282" t="s">
        <v>34</v>
      </c>
      <c r="G15" s="283"/>
      <c r="H15" s="196"/>
      <c r="I15" s="197"/>
      <c r="J15" s="197"/>
      <c r="K15" s="197"/>
      <c r="L15" s="284" t="s">
        <v>91</v>
      </c>
      <c r="M15" s="285"/>
      <c r="N15"/>
      <c r="O15" s="196"/>
      <c r="P15" s="197"/>
      <c r="R15" s="10"/>
      <c r="S15" s="10"/>
      <c r="T15" s="10"/>
      <c r="U15" s="10"/>
    </row>
    <row r="16" spans="1:21">
      <c r="A16" s="10"/>
      <c r="C16" s="92"/>
      <c r="D16" s="92"/>
      <c r="E16" s="50"/>
      <c r="F16" s="198" t="s">
        <v>49</v>
      </c>
      <c r="G16" s="199">
        <f>G13</f>
        <v>0</v>
      </c>
      <c r="H16" s="45"/>
      <c r="I16" s="44"/>
      <c r="J16" s="44"/>
      <c r="K16" s="44"/>
      <c r="L16" s="202" t="s">
        <v>50</v>
      </c>
      <c r="M16" s="199">
        <f>M13</f>
        <v>0</v>
      </c>
      <c r="N16" s="204"/>
      <c r="O16" s="92"/>
      <c r="P16" s="92"/>
      <c r="R16" s="10"/>
      <c r="S16" s="10"/>
      <c r="T16" s="10"/>
      <c r="U16" s="10"/>
    </row>
    <row r="17" spans="1:21" ht="15.75" thickBot="1">
      <c r="A17" s="10"/>
      <c r="C17" s="92"/>
      <c r="D17" s="92"/>
      <c r="E17" s="50"/>
      <c r="F17" s="200" t="s">
        <v>37</v>
      </c>
      <c r="G17" s="201">
        <f>G16-D15</f>
        <v>0</v>
      </c>
      <c r="H17" s="45"/>
      <c r="I17" s="44"/>
      <c r="J17" s="44"/>
      <c r="K17" s="44"/>
      <c r="L17" s="203" t="s">
        <v>37</v>
      </c>
      <c r="M17" s="201">
        <f>M16-D15</f>
        <v>0</v>
      </c>
      <c r="N17" s="204"/>
      <c r="O17" s="92"/>
      <c r="P17" s="92"/>
      <c r="R17" s="10"/>
      <c r="S17" s="10"/>
      <c r="T17" s="10"/>
      <c r="U17" s="10"/>
    </row>
    <row r="18" spans="1:21">
      <c r="A18" s="10"/>
      <c r="R18" s="10"/>
      <c r="S18" s="10"/>
      <c r="T18" s="10"/>
      <c r="U18" s="10"/>
    </row>
    <row r="19" spans="1:21">
      <c r="A19" s="10"/>
      <c r="B19" s="10"/>
      <c r="C19" s="10"/>
      <c r="D19" s="10"/>
      <c r="E19" s="46"/>
      <c r="F19" s="47"/>
      <c r="G19" s="49"/>
      <c r="H19" s="47"/>
      <c r="I19" s="49"/>
      <c r="J19" s="49"/>
      <c r="K19" s="49"/>
      <c r="L19" s="47"/>
      <c r="M19" s="49"/>
      <c r="N19" s="49"/>
      <c r="O19" s="47"/>
      <c r="P19" s="49"/>
      <c r="Q19" s="10"/>
      <c r="R19" s="10"/>
      <c r="S19" s="10"/>
      <c r="T19" s="10"/>
      <c r="U19" s="10"/>
    </row>
    <row r="20" spans="1:21">
      <c r="A20" s="10"/>
      <c r="B20" s="10"/>
      <c r="C20" s="10"/>
      <c r="D20" s="10"/>
      <c r="E20" s="46"/>
      <c r="F20" s="47"/>
      <c r="G20" s="49"/>
      <c r="H20" s="47"/>
      <c r="I20" s="49"/>
      <c r="J20" s="49"/>
      <c r="K20" s="49"/>
      <c r="L20" s="47"/>
      <c r="M20" s="49"/>
      <c r="N20" s="49"/>
      <c r="O20" s="47"/>
      <c r="P20" s="49"/>
      <c r="Q20" s="10"/>
      <c r="R20" s="10"/>
      <c r="S20" s="10"/>
      <c r="T20" s="10"/>
      <c r="U20" s="10"/>
    </row>
    <row r="21" spans="1:21">
      <c r="A21" s="10"/>
      <c r="B21" s="10"/>
      <c r="C21" s="10"/>
      <c r="D21" s="10"/>
      <c r="E21" s="46"/>
      <c r="F21" s="47"/>
      <c r="G21" s="49"/>
      <c r="H21" s="47"/>
      <c r="I21" s="49"/>
      <c r="J21" s="49"/>
      <c r="K21" s="49"/>
      <c r="L21" s="47"/>
      <c r="M21" s="49"/>
      <c r="N21" s="49"/>
      <c r="O21" s="47"/>
      <c r="P21" s="49"/>
      <c r="Q21" s="10"/>
      <c r="R21" s="10"/>
      <c r="S21" s="10"/>
      <c r="T21" s="10"/>
      <c r="U21" s="10"/>
    </row>
    <row r="22" spans="1:21">
      <c r="A22" s="10"/>
      <c r="B22" s="10"/>
      <c r="C22" s="10"/>
      <c r="D22" s="10"/>
      <c r="E22" s="46"/>
      <c r="F22" s="47"/>
      <c r="G22" s="49"/>
      <c r="H22" s="47"/>
      <c r="I22" s="49"/>
      <c r="J22" s="49"/>
      <c r="K22" s="49"/>
      <c r="L22" s="47"/>
      <c r="M22" s="49"/>
      <c r="N22" s="49"/>
      <c r="O22" s="47"/>
      <c r="P22" s="49"/>
      <c r="Q22" s="10"/>
      <c r="R22" s="10"/>
      <c r="S22" s="10"/>
      <c r="T22" s="10"/>
      <c r="U22" s="10"/>
    </row>
    <row r="23" spans="1:21">
      <c r="A23" s="10"/>
      <c r="B23" s="10"/>
      <c r="C23" s="10"/>
      <c r="D23" s="10"/>
      <c r="E23" s="46"/>
      <c r="F23" s="47"/>
      <c r="G23" s="49"/>
      <c r="H23" s="47"/>
      <c r="I23" s="49"/>
      <c r="J23" s="49"/>
      <c r="K23" s="49"/>
      <c r="L23" s="47"/>
      <c r="M23" s="49"/>
      <c r="N23" s="49"/>
      <c r="O23" s="47"/>
      <c r="P23" s="49"/>
      <c r="Q23" s="10"/>
      <c r="R23" s="10"/>
      <c r="S23" s="10"/>
      <c r="T23" s="10"/>
      <c r="U23" s="10"/>
    </row>
    <row r="24" spans="1:21">
      <c r="A24" s="10"/>
      <c r="B24" s="10"/>
      <c r="C24" s="10"/>
      <c r="D24" s="10"/>
      <c r="E24" s="46"/>
      <c r="F24" s="47"/>
      <c r="G24" s="49"/>
      <c r="H24" s="47"/>
      <c r="I24" s="49"/>
      <c r="J24" s="49"/>
      <c r="K24" s="49"/>
      <c r="L24" s="47"/>
      <c r="M24" s="49"/>
      <c r="N24" s="49"/>
      <c r="O24" s="47"/>
      <c r="P24" s="49"/>
      <c r="Q24" s="10"/>
      <c r="R24" s="10"/>
      <c r="S24" s="10"/>
      <c r="T24" s="10"/>
      <c r="U24" s="10"/>
    </row>
    <row r="25" spans="1:21">
      <c r="A25" s="10"/>
      <c r="B25" s="10"/>
      <c r="C25" s="10"/>
      <c r="D25" s="10"/>
      <c r="E25" s="46"/>
      <c r="F25" s="47"/>
      <c r="G25" s="49"/>
      <c r="H25" s="47"/>
      <c r="I25" s="49"/>
      <c r="J25" s="49"/>
      <c r="K25" s="49"/>
      <c r="L25" s="47"/>
      <c r="M25" s="49"/>
      <c r="N25" s="49"/>
      <c r="O25" s="47"/>
      <c r="P25" s="49"/>
      <c r="Q25" s="10"/>
      <c r="R25" s="10"/>
      <c r="S25" s="10"/>
      <c r="T25" s="10"/>
      <c r="U25" s="10"/>
    </row>
    <row r="26" spans="1:21">
      <c r="A26" s="10"/>
      <c r="B26" s="10"/>
      <c r="C26" s="10"/>
      <c r="D26" s="10"/>
      <c r="E26" s="46"/>
      <c r="F26" s="47"/>
      <c r="G26" s="49"/>
      <c r="H26" s="47"/>
      <c r="I26" s="49"/>
      <c r="J26" s="49"/>
      <c r="K26" s="49"/>
      <c r="L26" s="47"/>
      <c r="M26" s="49"/>
      <c r="N26" s="49"/>
      <c r="O26" s="47"/>
      <c r="P26" s="49"/>
      <c r="Q26" s="10"/>
      <c r="R26" s="10"/>
      <c r="S26" s="10"/>
      <c r="T26" s="10"/>
      <c r="U26" s="10"/>
    </row>
    <row r="27" spans="1:21">
      <c r="A27" s="10"/>
      <c r="B27" s="10"/>
      <c r="C27" s="10"/>
      <c r="D27" s="10"/>
      <c r="E27" s="46"/>
      <c r="F27" s="47"/>
      <c r="G27" s="49"/>
      <c r="H27" s="47"/>
      <c r="I27" s="49"/>
      <c r="J27" s="49"/>
      <c r="K27" s="49"/>
      <c r="L27" s="47"/>
      <c r="M27" s="49"/>
      <c r="N27" s="49"/>
      <c r="O27" s="47"/>
      <c r="P27" s="49"/>
      <c r="Q27" s="10"/>
      <c r="R27" s="10"/>
      <c r="S27" s="10"/>
      <c r="T27" s="10"/>
      <c r="U27" s="10"/>
    </row>
    <row r="28" spans="1:21">
      <c r="A28" s="10"/>
      <c r="B28" s="10"/>
      <c r="C28" s="10"/>
      <c r="D28" s="10"/>
      <c r="E28" s="46"/>
      <c r="F28" s="47"/>
      <c r="G28" s="49"/>
      <c r="H28" s="47"/>
      <c r="I28" s="49"/>
      <c r="J28" s="49"/>
      <c r="K28" s="49"/>
      <c r="L28" s="47"/>
      <c r="M28" s="49"/>
      <c r="N28" s="49"/>
      <c r="O28" s="47"/>
      <c r="P28" s="49"/>
      <c r="Q28" s="10"/>
      <c r="R28" s="10"/>
      <c r="S28" s="10"/>
      <c r="T28" s="10"/>
      <c r="U28" s="10"/>
    </row>
    <row r="29" spans="1:21">
      <c r="A29" s="10"/>
      <c r="B29" s="10"/>
      <c r="C29" s="10"/>
      <c r="D29" s="10"/>
      <c r="E29" s="46"/>
      <c r="F29" s="47"/>
      <c r="G29" s="49"/>
      <c r="H29" s="47"/>
      <c r="I29" s="49"/>
      <c r="J29" s="49"/>
      <c r="K29" s="49"/>
      <c r="L29" s="47"/>
      <c r="M29" s="49"/>
      <c r="N29" s="49"/>
      <c r="O29" s="47"/>
      <c r="P29" s="49"/>
      <c r="Q29" s="10"/>
      <c r="R29" s="10"/>
      <c r="S29" s="10"/>
      <c r="T29" s="10"/>
      <c r="U29" s="10"/>
    </row>
    <row r="30" spans="1:21">
      <c r="A30" s="10"/>
      <c r="B30" s="10"/>
      <c r="C30" s="10"/>
      <c r="D30" s="10"/>
      <c r="E30" s="46"/>
      <c r="F30" s="47"/>
      <c r="G30" s="49"/>
      <c r="H30" s="47"/>
      <c r="I30" s="49"/>
      <c r="J30" s="49"/>
      <c r="K30" s="49"/>
      <c r="L30" s="47"/>
      <c r="M30" s="49"/>
      <c r="N30" s="49"/>
      <c r="O30" s="47"/>
      <c r="P30" s="49"/>
      <c r="Q30" s="10"/>
      <c r="R30" s="10"/>
      <c r="S30" s="10"/>
      <c r="T30" s="10"/>
      <c r="U30" s="10"/>
    </row>
    <row r="31" spans="1:21">
      <c r="A31" s="10"/>
      <c r="B31" s="10"/>
      <c r="C31" s="10"/>
      <c r="D31" s="10"/>
      <c r="E31" s="46"/>
      <c r="F31" s="47"/>
      <c r="G31" s="49"/>
      <c r="H31" s="47"/>
      <c r="I31" s="49"/>
      <c r="J31" s="49"/>
      <c r="K31" s="49"/>
      <c r="L31" s="47"/>
      <c r="M31" s="49"/>
      <c r="N31" s="49"/>
      <c r="O31" s="47"/>
      <c r="P31" s="49"/>
      <c r="Q31" s="10"/>
      <c r="R31" s="10"/>
      <c r="S31" s="10"/>
      <c r="T31" s="10"/>
      <c r="U31" s="10"/>
    </row>
  </sheetData>
  <sheetProtection sheet="1" objects="1" scenarios="1" selectLockedCells="1"/>
  <mergeCells count="9">
    <mergeCell ref="F15:G15"/>
    <mergeCell ref="L15:M15"/>
    <mergeCell ref="C3:P3"/>
    <mergeCell ref="F5:G5"/>
    <mergeCell ref="K5:M5"/>
    <mergeCell ref="C5:C6"/>
    <mergeCell ref="D5:D6"/>
    <mergeCell ref="E5:E6"/>
    <mergeCell ref="H5:I5"/>
  </mergeCells>
  <conditionalFormatting sqref="O7:P13">
    <cfRule type="iconSet" priority="41">
      <iconSet iconSet="3Arrows">
        <cfvo type="percent" val="0"/>
        <cfvo type="num" val="0"/>
        <cfvo type="num" val="1"/>
      </iconSet>
    </cfRule>
  </conditionalFormatting>
  <pageMargins left="0.23622047244094491" right="0.23622047244094491" top="0.74803149606299213" bottom="0.74803149606299213" header="0.31496062992125984" footer="0.31496062992125984"/>
  <pageSetup paperSize="9" scale="61" orientation="landscape" blackAndWhite="1" horizontalDpi="4294967294" verticalDpi="0" r:id="rId1"/>
  <headerFooter>
    <oddHeader>&amp;Rpartnership | participation | progress</oddHeader>
    <oddFooter>&amp;L&amp;P of &amp;N •&amp;C&amp;A&amp;RTariff Modelling Tool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Menu</vt:lpstr>
      <vt:lpstr>Summary Instructions</vt:lpstr>
      <vt:lpstr>Data Capture Demand</vt:lpstr>
      <vt:lpstr>Data Capture Costs</vt:lpstr>
      <vt:lpstr>Primary Baseline Tariff</vt:lpstr>
      <vt:lpstr>Strategic Decisions</vt:lpstr>
      <vt:lpstr>Revised Tariff</vt:lpstr>
      <vt:lpstr>Test Revised Primary Baseline</vt:lpstr>
      <vt:lpstr>'Data Capture Costs'!Print_Area</vt:lpstr>
      <vt:lpstr>'Data Capture Demand'!Print_Area</vt:lpstr>
      <vt:lpstr>'Primary Baseline Tariff'!Print_Area</vt:lpstr>
      <vt:lpstr>'Revised Tariff'!Print_Area</vt:lpstr>
      <vt:lpstr>'Strategic Decisions'!Print_Area</vt:lpstr>
      <vt:lpstr>'Summary Instructions'!Print_Area</vt:lpstr>
      <vt:lpstr>'Test Revised Primary Baseline'!Print_Area</vt:lpstr>
      <vt:lpstr>VarPercent</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dc:creator>
  <cp:lastModifiedBy>Renee</cp:lastModifiedBy>
  <cp:lastPrinted>2011-09-08T20:33:14Z</cp:lastPrinted>
  <dcterms:created xsi:type="dcterms:W3CDTF">2010-08-16T15:31:12Z</dcterms:created>
  <dcterms:modified xsi:type="dcterms:W3CDTF">2011-09-20T05:23:47Z</dcterms:modified>
</cp:coreProperties>
</file>